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1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ankgirot365.sharepoint.com/sites/Rumkommunikation/Projekt och Aktiviteter/Betalningsstatistik/"/>
    </mc:Choice>
  </mc:AlternateContent>
  <xr:revisionPtr revIDLastSave="0" documentId="8_{4F4FD2B1-47FD-40AB-B67D-C802B701A1B4}" xr6:coauthVersionLast="47" xr6:coauthVersionMax="47" xr10:uidLastSave="{00000000-0000-0000-0000-000000000000}"/>
  <bookViews>
    <workbookView xWindow="20544" yWindow="0" windowWidth="20832" windowHeight="16656" firstSheet="1" activeTab="1" xr2:uid="{00000000-000D-0000-FFFF-FFFF00000000}"/>
  </bookViews>
  <sheets>
    <sheet name="Data.InnevÅr" sheetId="10" state="hidden" r:id="rId1"/>
    <sheet name="2026" sheetId="9" r:id="rId2"/>
    <sheet name="2025" sheetId="16" r:id="rId3"/>
    <sheet name="2024" sheetId="15" r:id="rId4"/>
    <sheet name="2023" sheetId="14" r:id="rId5"/>
    <sheet name="2022" sheetId="13" r:id="rId6"/>
    <sheet name="2021" sheetId="11" r:id="rId7"/>
    <sheet name="2020" sheetId="8" r:id="rId8"/>
    <sheet name="2019" sheetId="7" r:id="rId9"/>
    <sheet name="2018" sheetId="6" r:id="rId10"/>
    <sheet name="2017" sheetId="5" r:id="rId11"/>
    <sheet name="2016" sheetId="1" r:id="rId12"/>
    <sheet name="2003-2025" sheetId="2" r:id="rId13"/>
    <sheet name="Diagram Sv" sheetId="3" r:id="rId14"/>
    <sheet name="Diagram En" sheetId="4" r:id="rId15"/>
  </sheets>
  <externalReferences>
    <externalReference r:id="rId16"/>
    <externalReference r:id="rId17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1" l="1"/>
  <c r="S15" i="2"/>
  <c r="Q15" i="2"/>
  <c r="O15" i="2"/>
  <c r="M15" i="2"/>
  <c r="K15" i="2"/>
  <c r="I15" i="2"/>
  <c r="G15" i="2"/>
  <c r="E15" i="2"/>
  <c r="S14" i="2"/>
  <c r="Q14" i="2"/>
  <c r="O14" i="2"/>
  <c r="M14" i="2"/>
  <c r="K14" i="2"/>
  <c r="I14" i="2"/>
  <c r="G14" i="2"/>
  <c r="E14" i="2"/>
  <c r="S13" i="2"/>
  <c r="Q13" i="2"/>
  <c r="O13" i="2"/>
  <c r="M13" i="2"/>
  <c r="K13" i="2"/>
  <c r="I13" i="2"/>
  <c r="G13" i="2"/>
  <c r="E13" i="2"/>
  <c r="S12" i="2"/>
  <c r="Q12" i="2"/>
  <c r="O12" i="2"/>
  <c r="M12" i="2"/>
  <c r="K12" i="2"/>
  <c r="I12" i="2"/>
  <c r="G12" i="2"/>
  <c r="E12" i="2"/>
  <c r="S11" i="2"/>
  <c r="Q11" i="2"/>
  <c r="O11" i="2"/>
  <c r="M11" i="2"/>
  <c r="K11" i="2"/>
  <c r="I11" i="2"/>
  <c r="G11" i="2"/>
  <c r="E11" i="2"/>
  <c r="M34" i="1"/>
  <c r="L34" i="1"/>
  <c r="K34" i="1"/>
  <c r="J34" i="1"/>
  <c r="I34" i="1"/>
  <c r="H34" i="1"/>
  <c r="G34" i="1"/>
  <c r="F34" i="1"/>
  <c r="E34" i="1"/>
  <c r="D34" i="1"/>
  <c r="C34" i="1"/>
  <c r="B34" i="1"/>
  <c r="M28" i="1"/>
  <c r="L28" i="1"/>
  <c r="K28" i="1"/>
  <c r="J28" i="1"/>
  <c r="I28" i="1"/>
  <c r="H28" i="1"/>
  <c r="G28" i="1"/>
  <c r="F28" i="1"/>
  <c r="E28" i="1"/>
  <c r="D28" i="1"/>
  <c r="C28" i="1"/>
  <c r="B28" i="1"/>
  <c r="M11" i="1"/>
  <c r="L11" i="1"/>
  <c r="K11" i="1"/>
  <c r="J11" i="1"/>
  <c r="I11" i="1"/>
  <c r="H11" i="1"/>
  <c r="G11" i="1"/>
  <c r="F11" i="1"/>
  <c r="E11" i="1"/>
  <c r="D11" i="1"/>
  <c r="C11" i="1"/>
  <c r="B11" i="1"/>
  <c r="M5" i="1"/>
  <c r="L5" i="1"/>
  <c r="K5" i="1"/>
  <c r="J5" i="1"/>
  <c r="I5" i="1"/>
  <c r="H5" i="1"/>
  <c r="G5" i="1"/>
  <c r="F5" i="1"/>
  <c r="E5" i="1"/>
  <c r="D5" i="1"/>
  <c r="C5" i="1"/>
  <c r="B5" i="1"/>
  <c r="M34" i="5"/>
  <c r="L34" i="5"/>
  <c r="K34" i="5"/>
  <c r="J34" i="5"/>
  <c r="I34" i="5"/>
  <c r="H34" i="5"/>
  <c r="G34" i="5"/>
  <c r="F34" i="5"/>
  <c r="E34" i="5"/>
  <c r="D34" i="5"/>
  <c r="C34" i="5"/>
  <c r="B34" i="5"/>
  <c r="M28" i="5"/>
  <c r="L28" i="5"/>
  <c r="K28" i="5"/>
  <c r="J28" i="5"/>
  <c r="I28" i="5"/>
  <c r="H28" i="5"/>
  <c r="G28" i="5"/>
  <c r="F28" i="5"/>
  <c r="E28" i="5"/>
  <c r="D28" i="5"/>
  <c r="C28" i="5"/>
  <c r="B28" i="5"/>
  <c r="M11" i="5"/>
  <c r="L11" i="5"/>
  <c r="K11" i="5"/>
  <c r="J11" i="5"/>
  <c r="I11" i="5"/>
  <c r="H11" i="5"/>
  <c r="G11" i="5"/>
  <c r="F11" i="5"/>
  <c r="E11" i="5"/>
  <c r="D11" i="5"/>
  <c r="C11" i="5"/>
  <c r="B11" i="5"/>
  <c r="M5" i="5"/>
  <c r="L5" i="5"/>
  <c r="K5" i="5"/>
  <c r="J5" i="5"/>
  <c r="I5" i="5"/>
  <c r="H5" i="5"/>
  <c r="G5" i="5"/>
  <c r="F5" i="5"/>
  <c r="E5" i="5"/>
  <c r="D5" i="5"/>
  <c r="C5" i="5"/>
  <c r="B5" i="5"/>
  <c r="M34" i="6"/>
  <c r="L34" i="6"/>
  <c r="K34" i="6"/>
  <c r="J34" i="6"/>
  <c r="I34" i="6"/>
  <c r="H34" i="6"/>
  <c r="G34" i="6"/>
  <c r="F34" i="6"/>
  <c r="E34" i="6"/>
  <c r="D34" i="6"/>
  <c r="C34" i="6"/>
  <c r="B34" i="6"/>
  <c r="M28" i="6"/>
  <c r="L28" i="6"/>
  <c r="K28" i="6"/>
  <c r="J28" i="6"/>
  <c r="I28" i="6"/>
  <c r="H28" i="6"/>
  <c r="G28" i="6"/>
  <c r="F28" i="6"/>
  <c r="E28" i="6"/>
  <c r="D28" i="6"/>
  <c r="C28" i="6"/>
  <c r="B28" i="6"/>
  <c r="M11" i="6"/>
  <c r="L11" i="6"/>
  <c r="K11" i="6"/>
  <c r="J11" i="6"/>
  <c r="I11" i="6"/>
  <c r="H11" i="6"/>
  <c r="G11" i="6"/>
  <c r="F11" i="6"/>
  <c r="E11" i="6"/>
  <c r="D11" i="6"/>
  <c r="C11" i="6"/>
  <c r="B11" i="6"/>
  <c r="M5" i="6"/>
  <c r="L5" i="6"/>
  <c r="K5" i="6"/>
  <c r="J5" i="6"/>
  <c r="I5" i="6"/>
  <c r="H5" i="6"/>
  <c r="G5" i="6"/>
  <c r="F5" i="6"/>
  <c r="E5" i="6"/>
  <c r="D5" i="6"/>
  <c r="C5" i="6"/>
  <c r="B5" i="6"/>
  <c r="M34" i="7"/>
  <c r="L34" i="7"/>
  <c r="K34" i="7"/>
  <c r="J34" i="7"/>
  <c r="I34" i="7"/>
  <c r="H34" i="7"/>
  <c r="G34" i="7"/>
  <c r="F34" i="7"/>
  <c r="E34" i="7"/>
  <c r="D34" i="7"/>
  <c r="C34" i="7"/>
  <c r="B34" i="7"/>
  <c r="M28" i="7"/>
  <c r="L28" i="7"/>
  <c r="K28" i="7"/>
  <c r="J28" i="7"/>
  <c r="I28" i="7"/>
  <c r="H28" i="7"/>
  <c r="G28" i="7"/>
  <c r="F28" i="7"/>
  <c r="E28" i="7"/>
  <c r="D28" i="7"/>
  <c r="C28" i="7"/>
  <c r="B28" i="7"/>
  <c r="M11" i="7"/>
  <c r="L11" i="7"/>
  <c r="K11" i="7"/>
  <c r="J11" i="7"/>
  <c r="I11" i="7"/>
  <c r="H11" i="7"/>
  <c r="G11" i="7"/>
  <c r="F11" i="7"/>
  <c r="E11" i="7"/>
  <c r="D11" i="7"/>
  <c r="C11" i="7"/>
  <c r="B11" i="7"/>
  <c r="M5" i="7"/>
  <c r="L5" i="7"/>
  <c r="K5" i="7"/>
  <c r="J5" i="7"/>
  <c r="I5" i="7"/>
  <c r="H5" i="7"/>
  <c r="G5" i="7"/>
  <c r="F5" i="7"/>
  <c r="E5" i="7"/>
  <c r="D5" i="7"/>
  <c r="C5" i="7"/>
  <c r="B5" i="7"/>
  <c r="I34" i="8"/>
  <c r="H34" i="8"/>
  <c r="G34" i="8"/>
  <c r="M32" i="8"/>
  <c r="M34" i="8" s="1"/>
  <c r="L32" i="8"/>
  <c r="L34" i="8" s="1"/>
  <c r="K32" i="8"/>
  <c r="K34" i="8" s="1"/>
  <c r="J32" i="8"/>
  <c r="J34" i="8" s="1"/>
  <c r="I32" i="8"/>
  <c r="H32" i="8"/>
  <c r="G32" i="8"/>
  <c r="F32" i="8"/>
  <c r="F34" i="8" s="1"/>
  <c r="E32" i="8"/>
  <c r="E34" i="8" s="1"/>
  <c r="D32" i="8"/>
  <c r="D34" i="8" s="1"/>
  <c r="C32" i="8"/>
  <c r="C34" i="8" s="1"/>
  <c r="B32" i="8"/>
  <c r="B34" i="8" s="1"/>
  <c r="I28" i="8"/>
  <c r="H28" i="8"/>
  <c r="G28" i="8"/>
  <c r="B28" i="8"/>
  <c r="M26" i="8"/>
  <c r="M28" i="8" s="1"/>
  <c r="L26" i="8"/>
  <c r="L28" i="8" s="1"/>
  <c r="K26" i="8"/>
  <c r="K28" i="8" s="1"/>
  <c r="J26" i="8"/>
  <c r="J28" i="8" s="1"/>
  <c r="I26" i="8"/>
  <c r="H26" i="8"/>
  <c r="G26" i="8"/>
  <c r="F26" i="8"/>
  <c r="F28" i="8" s="1"/>
  <c r="E26" i="8"/>
  <c r="E28" i="8" s="1"/>
  <c r="D26" i="8"/>
  <c r="D28" i="8" s="1"/>
  <c r="C26" i="8"/>
  <c r="C28" i="8" s="1"/>
  <c r="M11" i="8"/>
  <c r="L11" i="8"/>
  <c r="K11" i="8"/>
  <c r="J11" i="8"/>
  <c r="I11" i="8"/>
  <c r="H11" i="8"/>
  <c r="G11" i="8"/>
  <c r="F11" i="8"/>
  <c r="E11" i="8"/>
  <c r="D11" i="8"/>
  <c r="C11" i="8"/>
  <c r="B11" i="8"/>
  <c r="M5" i="8"/>
  <c r="L5" i="8"/>
  <c r="K5" i="8"/>
  <c r="J5" i="8"/>
  <c r="I5" i="8"/>
  <c r="H5" i="8"/>
  <c r="G5" i="8"/>
  <c r="F5" i="8"/>
  <c r="E5" i="8"/>
  <c r="D5" i="8"/>
  <c r="C5" i="8"/>
  <c r="B5" i="8"/>
  <c r="H40" i="11"/>
  <c r="M39" i="11"/>
  <c r="L39" i="11"/>
  <c r="K39" i="11"/>
  <c r="J39" i="11"/>
  <c r="I39" i="11"/>
  <c r="H39" i="11"/>
  <c r="G39" i="11"/>
  <c r="F39" i="11"/>
  <c r="E39" i="11"/>
  <c r="D39" i="11"/>
  <c r="C39" i="11"/>
  <c r="B39" i="11"/>
  <c r="M38" i="11"/>
  <c r="M40" i="11" s="1"/>
  <c r="L38" i="11"/>
  <c r="L40" i="11" s="1"/>
  <c r="K38" i="11"/>
  <c r="K40" i="11" s="1"/>
  <c r="J38" i="11"/>
  <c r="J40" i="11" s="1"/>
  <c r="I38" i="11"/>
  <c r="I40" i="11" s="1"/>
  <c r="H38" i="11"/>
  <c r="G38" i="11"/>
  <c r="G40" i="11" s="1"/>
  <c r="F38" i="11"/>
  <c r="F40" i="11" s="1"/>
  <c r="E38" i="11"/>
  <c r="E40" i="11" s="1"/>
  <c r="D38" i="11"/>
  <c r="D40" i="11" s="1"/>
  <c r="C38" i="11"/>
  <c r="C40" i="11" s="1"/>
  <c r="B38" i="11"/>
  <c r="B40" i="11" s="1"/>
  <c r="F34" i="11"/>
  <c r="M33" i="11"/>
  <c r="L33" i="11"/>
  <c r="K33" i="11"/>
  <c r="J33" i="11"/>
  <c r="I33" i="11"/>
  <c r="H33" i="11"/>
  <c r="G33" i="11"/>
  <c r="F33" i="11"/>
  <c r="E33" i="11"/>
  <c r="D33" i="11"/>
  <c r="C33" i="11"/>
  <c r="B33" i="11"/>
  <c r="M32" i="11"/>
  <c r="M34" i="11" s="1"/>
  <c r="L32" i="11"/>
  <c r="L34" i="11" s="1"/>
  <c r="K32" i="11"/>
  <c r="K34" i="11" s="1"/>
  <c r="J32" i="11"/>
  <c r="J34" i="11" s="1"/>
  <c r="I32" i="11"/>
  <c r="I34" i="11" s="1"/>
  <c r="H32" i="11"/>
  <c r="H34" i="11" s="1"/>
  <c r="G32" i="11"/>
  <c r="G34" i="11" s="1"/>
  <c r="F32" i="11"/>
  <c r="E32" i="11"/>
  <c r="E34" i="11" s="1"/>
  <c r="D32" i="11"/>
  <c r="D34" i="11" s="1"/>
  <c r="C32" i="11"/>
  <c r="C34" i="11" s="1"/>
  <c r="B32" i="11"/>
  <c r="B34" i="11" s="1"/>
  <c r="H28" i="11"/>
  <c r="F28" i="11"/>
  <c r="M27" i="11"/>
  <c r="L27" i="11"/>
  <c r="K27" i="11"/>
  <c r="J27" i="11"/>
  <c r="I27" i="11"/>
  <c r="H27" i="11"/>
  <c r="G27" i="11"/>
  <c r="F27" i="11"/>
  <c r="E27" i="11"/>
  <c r="D27" i="11"/>
  <c r="C27" i="11"/>
  <c r="B27" i="11"/>
  <c r="M26" i="11"/>
  <c r="M28" i="11" s="1"/>
  <c r="L26" i="11"/>
  <c r="L28" i="11" s="1"/>
  <c r="K26" i="11"/>
  <c r="K28" i="11" s="1"/>
  <c r="J26" i="11"/>
  <c r="J28" i="11" s="1"/>
  <c r="I26" i="11"/>
  <c r="I28" i="11" s="1"/>
  <c r="H26" i="11"/>
  <c r="G26" i="11"/>
  <c r="G28" i="11" s="1"/>
  <c r="F26" i="11"/>
  <c r="E26" i="11"/>
  <c r="E28" i="11" s="1"/>
  <c r="D26" i="11"/>
  <c r="D28" i="11" s="1"/>
  <c r="C26" i="11"/>
  <c r="C28" i="11" s="1"/>
  <c r="B26" i="11"/>
  <c r="B28" i="11" s="1"/>
  <c r="M17" i="11"/>
  <c r="L17" i="11"/>
  <c r="K17" i="11"/>
  <c r="J17" i="11"/>
  <c r="I17" i="11"/>
  <c r="H17" i="11"/>
  <c r="G17" i="11"/>
  <c r="F17" i="11"/>
  <c r="E17" i="11"/>
  <c r="D17" i="11"/>
  <c r="C17" i="11"/>
  <c r="B17" i="11"/>
  <c r="M11" i="11"/>
  <c r="L11" i="11"/>
  <c r="K11" i="11"/>
  <c r="J11" i="11"/>
  <c r="I11" i="11"/>
  <c r="H11" i="11"/>
  <c r="G11" i="11"/>
  <c r="F11" i="11"/>
  <c r="E11" i="11"/>
  <c r="D11" i="11"/>
  <c r="C11" i="11"/>
  <c r="B11" i="11"/>
  <c r="M5" i="11"/>
  <c r="L5" i="11"/>
  <c r="K5" i="11"/>
  <c r="J5" i="11"/>
  <c r="I5" i="11"/>
  <c r="H5" i="11"/>
  <c r="G5" i="11"/>
  <c r="F5" i="11"/>
  <c r="E5" i="11"/>
  <c r="D5" i="11"/>
  <c r="C5" i="11"/>
  <c r="G40" i="13"/>
  <c r="F40" i="13"/>
  <c r="E40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M38" i="13"/>
  <c r="M40" i="13" s="1"/>
  <c r="L38" i="13"/>
  <c r="L40" i="13" s="1"/>
  <c r="K38" i="13"/>
  <c r="K40" i="13" s="1"/>
  <c r="J38" i="13"/>
  <c r="J40" i="13" s="1"/>
  <c r="I38" i="13"/>
  <c r="I40" i="13" s="1"/>
  <c r="H38" i="13"/>
  <c r="H40" i="13" s="1"/>
  <c r="G38" i="13"/>
  <c r="F38" i="13"/>
  <c r="E38" i="13"/>
  <c r="D38" i="13"/>
  <c r="D40" i="13" s="1"/>
  <c r="C38" i="13"/>
  <c r="C40" i="13" s="1"/>
  <c r="B38" i="13"/>
  <c r="B40" i="13" s="1"/>
  <c r="G34" i="13"/>
  <c r="F34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M32" i="13"/>
  <c r="M34" i="13" s="1"/>
  <c r="L32" i="13"/>
  <c r="L34" i="13" s="1"/>
  <c r="K32" i="13"/>
  <c r="K34" i="13" s="1"/>
  <c r="J32" i="13"/>
  <c r="J34" i="13" s="1"/>
  <c r="I32" i="13"/>
  <c r="I34" i="13" s="1"/>
  <c r="H32" i="13"/>
  <c r="H34" i="13" s="1"/>
  <c r="G32" i="13"/>
  <c r="F32" i="13"/>
  <c r="E32" i="13"/>
  <c r="E34" i="13" s="1"/>
  <c r="D32" i="13"/>
  <c r="D34" i="13" s="1"/>
  <c r="C32" i="13"/>
  <c r="C34" i="13" s="1"/>
  <c r="B32" i="13"/>
  <c r="B34" i="13" s="1"/>
  <c r="M27" i="13"/>
  <c r="L27" i="13"/>
  <c r="K27" i="13"/>
  <c r="J27" i="13"/>
  <c r="I27" i="13"/>
  <c r="H27" i="13"/>
  <c r="G27" i="13"/>
  <c r="F27" i="13"/>
  <c r="E27" i="13"/>
  <c r="D27" i="13"/>
  <c r="C27" i="13"/>
  <c r="B27" i="13"/>
  <c r="M26" i="13"/>
  <c r="M28" i="13" s="1"/>
  <c r="L26" i="13"/>
  <c r="L28" i="13" s="1"/>
  <c r="K26" i="13"/>
  <c r="K28" i="13" s="1"/>
  <c r="J26" i="13"/>
  <c r="J28" i="13" s="1"/>
  <c r="I26" i="13"/>
  <c r="I28" i="13" s="1"/>
  <c r="H26" i="13"/>
  <c r="H28" i="13" s="1"/>
  <c r="G26" i="13"/>
  <c r="G28" i="13" s="1"/>
  <c r="F26" i="13"/>
  <c r="F28" i="13" s="1"/>
  <c r="E26" i="13"/>
  <c r="E28" i="13" s="1"/>
  <c r="D26" i="13"/>
  <c r="D28" i="13" s="1"/>
  <c r="C26" i="13"/>
  <c r="C28" i="13" s="1"/>
  <c r="B26" i="13"/>
  <c r="B28" i="13" s="1"/>
  <c r="M17" i="13"/>
  <c r="L17" i="13"/>
  <c r="K17" i="13"/>
  <c r="J17" i="13"/>
  <c r="I17" i="13"/>
  <c r="H17" i="13"/>
  <c r="G17" i="13"/>
  <c r="F17" i="13"/>
  <c r="E17" i="13"/>
  <c r="D17" i="13"/>
  <c r="C17" i="13"/>
  <c r="B17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M5" i="13"/>
  <c r="L5" i="13"/>
  <c r="K5" i="13"/>
  <c r="J5" i="13"/>
  <c r="I5" i="13"/>
  <c r="H5" i="13"/>
  <c r="G5" i="13"/>
  <c r="F5" i="13"/>
  <c r="E5" i="13"/>
  <c r="D5" i="13"/>
  <c r="C5" i="13"/>
  <c r="B5" i="13"/>
  <c r="E39" i="14"/>
  <c r="G38" i="14"/>
  <c r="G40" i="14" s="1"/>
  <c r="F38" i="14"/>
  <c r="F40" i="14" s="1"/>
  <c r="G32" i="14"/>
  <c r="F32" i="14"/>
  <c r="F27" i="14"/>
  <c r="E17" i="14"/>
  <c r="G16" i="14"/>
  <c r="G39" i="14" s="1"/>
  <c r="F16" i="14"/>
  <c r="F39" i="14" s="1"/>
  <c r="E16" i="14"/>
  <c r="G15" i="14"/>
  <c r="F15" i="14"/>
  <c r="E15" i="14"/>
  <c r="E38" i="14" s="1"/>
  <c r="E40" i="14" s="1"/>
  <c r="B15" i="14" a="1"/>
  <c r="D16" i="14" s="1"/>
  <c r="D39" i="14" s="1"/>
  <c r="H10" i="14"/>
  <c r="H33" i="14" s="1"/>
  <c r="G10" i="14"/>
  <c r="G33" i="14" s="1"/>
  <c r="F10" i="14"/>
  <c r="F33" i="14" s="1"/>
  <c r="H9" i="14"/>
  <c r="H32" i="14" s="1"/>
  <c r="H34" i="14" s="1"/>
  <c r="G9" i="14"/>
  <c r="G11" i="14" s="1"/>
  <c r="F9" i="14"/>
  <c r="B9" i="14" a="1"/>
  <c r="E10" i="14" s="1"/>
  <c r="E33" i="14" s="1"/>
  <c r="I4" i="14"/>
  <c r="I27" i="14" s="1"/>
  <c r="H4" i="14"/>
  <c r="H27" i="14" s="1"/>
  <c r="G4" i="14"/>
  <c r="G27" i="14" s="1"/>
  <c r="I3" i="14"/>
  <c r="I26" i="14" s="1"/>
  <c r="I28" i="14" s="1"/>
  <c r="H3" i="14"/>
  <c r="H26" i="14" s="1"/>
  <c r="H28" i="14" s="1"/>
  <c r="G3" i="14"/>
  <c r="G26" i="14" s="1"/>
  <c r="B3" i="14" a="1"/>
  <c r="F4" i="14" s="1"/>
  <c r="H39" i="15"/>
  <c r="C39" i="15"/>
  <c r="J38" i="15"/>
  <c r="I38" i="15"/>
  <c r="H38" i="15"/>
  <c r="H40" i="15" s="1"/>
  <c r="H33" i="15"/>
  <c r="J32" i="15"/>
  <c r="J27" i="15"/>
  <c r="I27" i="15"/>
  <c r="D27" i="15"/>
  <c r="C27" i="15"/>
  <c r="C26" i="15"/>
  <c r="C28" i="15" s="1"/>
  <c r="H17" i="15"/>
  <c r="D17" i="15"/>
  <c r="C17" i="15"/>
  <c r="J16" i="15"/>
  <c r="J39" i="15" s="1"/>
  <c r="I16" i="15"/>
  <c r="I39" i="15" s="1"/>
  <c r="H16" i="15"/>
  <c r="D16" i="15"/>
  <c r="D39" i="15" s="1"/>
  <c r="C16" i="15"/>
  <c r="J15" i="15"/>
  <c r="I15" i="15"/>
  <c r="I17" i="15" s="1"/>
  <c r="H15" i="15"/>
  <c r="D15" i="15"/>
  <c r="D38" i="15" s="1"/>
  <c r="C15" i="15"/>
  <c r="C38" i="15" s="1"/>
  <c r="C40" i="15" s="1"/>
  <c r="B15" i="15" a="1"/>
  <c r="G16" i="15" s="1"/>
  <c r="G39" i="15" s="1"/>
  <c r="K10" i="15"/>
  <c r="K33" i="15" s="1"/>
  <c r="J10" i="15"/>
  <c r="J33" i="15" s="1"/>
  <c r="I10" i="15"/>
  <c r="I33" i="15" s="1"/>
  <c r="E10" i="15"/>
  <c r="E33" i="15" s="1"/>
  <c r="D10" i="15"/>
  <c r="D33" i="15" s="1"/>
  <c r="C10" i="15"/>
  <c r="C33" i="15" s="1"/>
  <c r="K9" i="15"/>
  <c r="K32" i="15" s="1"/>
  <c r="K34" i="15" s="1"/>
  <c r="J9" i="15"/>
  <c r="J11" i="15" s="1"/>
  <c r="I9" i="15"/>
  <c r="I11" i="15" s="1"/>
  <c r="E9" i="15"/>
  <c r="E32" i="15" s="1"/>
  <c r="E34" i="15" s="1"/>
  <c r="D9" i="15"/>
  <c r="D32" i="15" s="1"/>
  <c r="D34" i="15" s="1"/>
  <c r="C9" i="15"/>
  <c r="C32" i="15" s="1"/>
  <c r="B9" i="15" a="1"/>
  <c r="H10" i="15" s="1"/>
  <c r="C5" i="15"/>
  <c r="L4" i="15"/>
  <c r="L27" i="15" s="1"/>
  <c r="K4" i="15"/>
  <c r="K27" i="15" s="1"/>
  <c r="J4" i="15"/>
  <c r="F4" i="15"/>
  <c r="F27" i="15" s="1"/>
  <c r="E4" i="15"/>
  <c r="E27" i="15" s="1"/>
  <c r="D4" i="15"/>
  <c r="C4" i="15"/>
  <c r="L3" i="15"/>
  <c r="L26" i="15" s="1"/>
  <c r="K3" i="15"/>
  <c r="K26" i="15" s="1"/>
  <c r="K28" i="15" s="1"/>
  <c r="J3" i="15"/>
  <c r="J26" i="15" s="1"/>
  <c r="J28" i="15" s="1"/>
  <c r="F3" i="15"/>
  <c r="F26" i="15" s="1"/>
  <c r="F28" i="15" s="1"/>
  <c r="E3" i="15"/>
  <c r="E26" i="15" s="1"/>
  <c r="E28" i="15" s="1"/>
  <c r="D3" i="15"/>
  <c r="D26" i="15" s="1"/>
  <c r="D28" i="15" s="1"/>
  <c r="C3" i="15"/>
  <c r="B3" i="15" a="1"/>
  <c r="I4" i="15" s="1"/>
  <c r="L27" i="9"/>
  <c r="L26" i="9"/>
  <c r="L28" i="9" s="1"/>
  <c r="G26" i="9"/>
  <c r="D11" i="9"/>
  <c r="C11" i="9"/>
  <c r="M10" i="9"/>
  <c r="M11" i="9" s="1"/>
  <c r="L10" i="9"/>
  <c r="K10" i="9"/>
  <c r="K27" i="9" s="1"/>
  <c r="G10" i="9"/>
  <c r="G27" i="9" s="1"/>
  <c r="F10" i="9"/>
  <c r="F27" i="9" s="1"/>
  <c r="E10" i="9"/>
  <c r="E27" i="9" s="1"/>
  <c r="D10" i="9"/>
  <c r="D27" i="9" s="1"/>
  <c r="C10" i="9"/>
  <c r="C27" i="9" s="1"/>
  <c r="M9" i="9"/>
  <c r="M26" i="9" s="1"/>
  <c r="L9" i="9"/>
  <c r="L11" i="9" s="1"/>
  <c r="K9" i="9"/>
  <c r="K11" i="9" s="1"/>
  <c r="G9" i="9"/>
  <c r="G11" i="9" s="1"/>
  <c r="F9" i="9"/>
  <c r="F11" i="9" s="1"/>
  <c r="E9" i="9"/>
  <c r="E11" i="9" s="1"/>
  <c r="D9" i="9"/>
  <c r="D26" i="9" s="1"/>
  <c r="C9" i="9"/>
  <c r="C26" i="9" s="1"/>
  <c r="B9" i="9" a="1"/>
  <c r="J10" i="9" s="1"/>
  <c r="J27" i="9" s="1"/>
  <c r="B9" i="9"/>
  <c r="D4" i="9"/>
  <c r="D21" i="9" s="1"/>
  <c r="B4" i="9"/>
  <c r="B21" i="9" s="1"/>
  <c r="M3" i="9"/>
  <c r="L3" i="9"/>
  <c r="B3" i="9" a="1"/>
  <c r="C4" i="9" s="1"/>
  <c r="C21" i="9" s="1"/>
  <c r="B3" i="9"/>
  <c r="B20" i="9" s="1"/>
  <c r="F34" i="14" l="1"/>
  <c r="G34" i="14"/>
  <c r="G28" i="14"/>
  <c r="L5" i="9"/>
  <c r="G28" i="9"/>
  <c r="J34" i="15"/>
  <c r="I40" i="15"/>
  <c r="C28" i="9"/>
  <c r="D28" i="9"/>
  <c r="J40" i="15"/>
  <c r="M5" i="9"/>
  <c r="C34" i="15"/>
  <c r="F26" i="9"/>
  <c r="F28" i="9" s="1"/>
  <c r="M27" i="9"/>
  <c r="M28" i="9" s="1"/>
  <c r="I32" i="15"/>
  <c r="I34" i="15" s="1"/>
  <c r="K26" i="9"/>
  <c r="K28" i="9" s="1"/>
  <c r="E5" i="15"/>
  <c r="F17" i="14"/>
  <c r="B22" i="9"/>
  <c r="L20" i="9"/>
  <c r="L22" i="9" s="1"/>
  <c r="F5" i="15"/>
  <c r="F11" i="14"/>
  <c r="G17" i="14"/>
  <c r="D5" i="15"/>
  <c r="K4" i="9"/>
  <c r="K21" i="9" s="1"/>
  <c r="K3" i="9"/>
  <c r="I3" i="9"/>
  <c r="J4" i="9"/>
  <c r="J21" i="9" s="1"/>
  <c r="J3" i="9"/>
  <c r="I4" i="9"/>
  <c r="I21" i="9" s="1"/>
  <c r="E4" i="9"/>
  <c r="E21" i="9" s="1"/>
  <c r="M20" i="9"/>
  <c r="L28" i="15"/>
  <c r="J5" i="15"/>
  <c r="D40" i="15"/>
  <c r="C3" i="9"/>
  <c r="F4" i="9"/>
  <c r="F21" i="9" s="1"/>
  <c r="K5" i="15"/>
  <c r="J17" i="15"/>
  <c r="G5" i="14"/>
  <c r="H11" i="14"/>
  <c r="E26" i="9"/>
  <c r="E28" i="9" s="1"/>
  <c r="D3" i="9"/>
  <c r="G4" i="9"/>
  <c r="G21" i="9" s="1"/>
  <c r="L5" i="15"/>
  <c r="H5" i="14"/>
  <c r="E3" i="9"/>
  <c r="H4" i="9"/>
  <c r="H21" i="9" s="1"/>
  <c r="B26" i="9"/>
  <c r="B28" i="9" s="1"/>
  <c r="B11" i="9"/>
  <c r="I5" i="14"/>
  <c r="F3" i="9"/>
  <c r="L4" i="9"/>
  <c r="L21" i="9" s="1"/>
  <c r="C11" i="15"/>
  <c r="G3" i="9"/>
  <c r="M4" i="9"/>
  <c r="M21" i="9" s="1"/>
  <c r="D11" i="15"/>
  <c r="K11" i="15"/>
  <c r="H3" i="9"/>
  <c r="B5" i="9"/>
  <c r="E11" i="15"/>
  <c r="B10" i="9"/>
  <c r="B27" i="9" s="1"/>
  <c r="B3" i="15"/>
  <c r="M3" i="15"/>
  <c r="M4" i="15"/>
  <c r="M27" i="15" s="1"/>
  <c r="L9" i="15"/>
  <c r="L10" i="15"/>
  <c r="L33" i="15" s="1"/>
  <c r="K15" i="15"/>
  <c r="K16" i="15"/>
  <c r="K39" i="15" s="1"/>
  <c r="J3" i="14"/>
  <c r="J4" i="14"/>
  <c r="J27" i="14" s="1"/>
  <c r="I9" i="14"/>
  <c r="I10" i="14"/>
  <c r="I33" i="14" s="1"/>
  <c r="H15" i="14"/>
  <c r="H16" i="14"/>
  <c r="H39" i="14" s="1"/>
  <c r="B4" i="15"/>
  <c r="B27" i="15" s="1"/>
  <c r="B9" i="15"/>
  <c r="M9" i="15"/>
  <c r="M10" i="15"/>
  <c r="M33" i="15" s="1"/>
  <c r="L15" i="15"/>
  <c r="L16" i="15"/>
  <c r="L39" i="15" s="1"/>
  <c r="K3" i="14"/>
  <c r="K4" i="14"/>
  <c r="K27" i="14" s="1"/>
  <c r="J9" i="14"/>
  <c r="J10" i="14"/>
  <c r="J33" i="14" s="1"/>
  <c r="I15" i="14"/>
  <c r="I16" i="14"/>
  <c r="I39" i="14" s="1"/>
  <c r="B10" i="15"/>
  <c r="B33" i="15" s="1"/>
  <c r="B15" i="15"/>
  <c r="M15" i="15"/>
  <c r="M16" i="15"/>
  <c r="M39" i="15" s="1"/>
  <c r="L3" i="14"/>
  <c r="L4" i="14"/>
  <c r="L27" i="14" s="1"/>
  <c r="K9" i="14"/>
  <c r="K10" i="14"/>
  <c r="K33" i="14" s="1"/>
  <c r="J15" i="14"/>
  <c r="J16" i="14"/>
  <c r="J39" i="14" s="1"/>
  <c r="B16" i="15"/>
  <c r="B39" i="15" s="1"/>
  <c r="B3" i="14"/>
  <c r="M3" i="14"/>
  <c r="M4" i="14"/>
  <c r="M27" i="14" s="1"/>
  <c r="L9" i="14"/>
  <c r="L10" i="14"/>
  <c r="L33" i="14" s="1"/>
  <c r="K15" i="14"/>
  <c r="K16" i="14"/>
  <c r="K39" i="14" s="1"/>
  <c r="B4" i="14"/>
  <c r="B27" i="14" s="1"/>
  <c r="B9" i="14"/>
  <c r="M9" i="14"/>
  <c r="M10" i="14"/>
  <c r="M33" i="14" s="1"/>
  <c r="L15" i="14"/>
  <c r="L16" i="14"/>
  <c r="L39" i="14" s="1"/>
  <c r="B10" i="14"/>
  <c r="B33" i="14" s="1"/>
  <c r="B15" i="14"/>
  <c r="M15" i="14"/>
  <c r="M16" i="14"/>
  <c r="M39" i="14" s="1"/>
  <c r="B16" i="14"/>
  <c r="B39" i="14" s="1"/>
  <c r="C3" i="14"/>
  <c r="C4" i="14"/>
  <c r="C27" i="14" s="1"/>
  <c r="H9" i="9"/>
  <c r="G4" i="15"/>
  <c r="G27" i="15" s="1"/>
  <c r="F9" i="15"/>
  <c r="E16" i="15"/>
  <c r="E39" i="15" s="1"/>
  <c r="D4" i="14"/>
  <c r="D27" i="14" s="1"/>
  <c r="I9" i="9"/>
  <c r="I10" i="9"/>
  <c r="I27" i="9" s="1"/>
  <c r="H3" i="15"/>
  <c r="H4" i="15"/>
  <c r="H27" i="15" s="1"/>
  <c r="G9" i="15"/>
  <c r="G10" i="15"/>
  <c r="G33" i="15" s="1"/>
  <c r="F15" i="15"/>
  <c r="F16" i="15"/>
  <c r="F39" i="15" s="1"/>
  <c r="E3" i="14"/>
  <c r="E4" i="14"/>
  <c r="E27" i="14" s="1"/>
  <c r="D9" i="14"/>
  <c r="D10" i="14"/>
  <c r="D33" i="14" s="1"/>
  <c r="C15" i="14"/>
  <c r="C16" i="14"/>
  <c r="C39" i="14" s="1"/>
  <c r="H10" i="9"/>
  <c r="H27" i="9" s="1"/>
  <c r="G3" i="15"/>
  <c r="F10" i="15"/>
  <c r="F33" i="15" s="1"/>
  <c r="E15" i="15"/>
  <c r="D3" i="14"/>
  <c r="C9" i="14"/>
  <c r="C10" i="14"/>
  <c r="C33" i="14" s="1"/>
  <c r="J9" i="9"/>
  <c r="I3" i="15"/>
  <c r="H9" i="15"/>
  <c r="G15" i="15"/>
  <c r="F3" i="14"/>
  <c r="E9" i="14"/>
  <c r="D15" i="14"/>
  <c r="L26" i="14" l="1"/>
  <c r="L28" i="14" s="1"/>
  <c r="L5" i="14"/>
  <c r="L38" i="15"/>
  <c r="L40" i="15" s="1"/>
  <c r="L17" i="15"/>
  <c r="F5" i="9"/>
  <c r="F20" i="9"/>
  <c r="F22" i="9" s="1"/>
  <c r="D38" i="14"/>
  <c r="D40" i="14" s="1"/>
  <c r="D17" i="14"/>
  <c r="G26" i="15"/>
  <c r="G28" i="15" s="1"/>
  <c r="G5" i="15"/>
  <c r="E11" i="14"/>
  <c r="E32" i="14"/>
  <c r="E34" i="14" s="1"/>
  <c r="H5" i="15"/>
  <c r="H26" i="15"/>
  <c r="H28" i="15" s="1"/>
  <c r="M38" i="14"/>
  <c r="M40" i="14" s="1"/>
  <c r="M17" i="14"/>
  <c r="L32" i="14"/>
  <c r="L34" i="14" s="1"/>
  <c r="L11" i="14"/>
  <c r="M38" i="15"/>
  <c r="M40" i="15" s="1"/>
  <c r="M17" i="15"/>
  <c r="M32" i="15"/>
  <c r="M34" i="15" s="1"/>
  <c r="M11" i="15"/>
  <c r="L32" i="15"/>
  <c r="L34" i="15" s="1"/>
  <c r="L11" i="15"/>
  <c r="G32" i="15"/>
  <c r="G34" i="15" s="1"/>
  <c r="G11" i="15"/>
  <c r="K38" i="14"/>
  <c r="K40" i="14" s="1"/>
  <c r="K17" i="14"/>
  <c r="K38" i="15"/>
  <c r="K40" i="15" s="1"/>
  <c r="K17" i="15"/>
  <c r="F5" i="14"/>
  <c r="F26" i="14"/>
  <c r="F28" i="14" s="1"/>
  <c r="B38" i="14"/>
  <c r="B40" i="14" s="1"/>
  <c r="B17" i="14"/>
  <c r="B38" i="15"/>
  <c r="B40" i="15" s="1"/>
  <c r="B17" i="15"/>
  <c r="B32" i="15"/>
  <c r="B34" i="15" s="1"/>
  <c r="B11" i="15"/>
  <c r="M22" i="9"/>
  <c r="G38" i="15"/>
  <c r="G40" i="15" s="1"/>
  <c r="G17" i="15"/>
  <c r="C38" i="14"/>
  <c r="C40" i="14" s="1"/>
  <c r="C17" i="14"/>
  <c r="I26" i="9"/>
  <c r="I28" i="9" s="1"/>
  <c r="I11" i="9"/>
  <c r="M26" i="14"/>
  <c r="M28" i="14" s="1"/>
  <c r="M5" i="14"/>
  <c r="M26" i="15"/>
  <c r="M28" i="15" s="1"/>
  <c r="M5" i="15"/>
  <c r="H11" i="15"/>
  <c r="H32" i="15"/>
  <c r="H34" i="15" s="1"/>
  <c r="B26" i="14"/>
  <c r="B28" i="14" s="1"/>
  <c r="B5" i="14"/>
  <c r="B26" i="15"/>
  <c r="B28" i="15" s="1"/>
  <c r="B5" i="15"/>
  <c r="G5" i="9"/>
  <c r="G20" i="9"/>
  <c r="G22" i="9" s="1"/>
  <c r="I38" i="14"/>
  <c r="I40" i="14" s="1"/>
  <c r="I17" i="14"/>
  <c r="H38" i="14"/>
  <c r="H40" i="14" s="1"/>
  <c r="H17" i="14"/>
  <c r="J20" i="9"/>
  <c r="J22" i="9" s="1"/>
  <c r="J5" i="9"/>
  <c r="F32" i="15"/>
  <c r="F34" i="15" s="1"/>
  <c r="F11" i="15"/>
  <c r="E20" i="9"/>
  <c r="E22" i="9" s="1"/>
  <c r="E5" i="9"/>
  <c r="L38" i="14"/>
  <c r="L40" i="14" s="1"/>
  <c r="L17" i="14"/>
  <c r="J26" i="9"/>
  <c r="J28" i="9" s="1"/>
  <c r="J11" i="9"/>
  <c r="E5" i="14"/>
  <c r="E26" i="14"/>
  <c r="E28" i="14" s="1"/>
  <c r="M32" i="14"/>
  <c r="M34" i="14" s="1"/>
  <c r="M11" i="14"/>
  <c r="J38" i="14"/>
  <c r="J40" i="14" s="1"/>
  <c r="J17" i="14"/>
  <c r="J32" i="14"/>
  <c r="J34" i="14" s="1"/>
  <c r="J11" i="14"/>
  <c r="I32" i="14"/>
  <c r="I34" i="14" s="1"/>
  <c r="I11" i="14"/>
  <c r="C20" i="9"/>
  <c r="C22" i="9" s="1"/>
  <c r="C5" i="9"/>
  <c r="I5" i="9"/>
  <c r="I20" i="9"/>
  <c r="I22" i="9" s="1"/>
  <c r="I5" i="15"/>
  <c r="I26" i="15"/>
  <c r="I28" i="15" s="1"/>
  <c r="C32" i="14"/>
  <c r="C34" i="14" s="1"/>
  <c r="C11" i="14"/>
  <c r="H26" i="9"/>
  <c r="H28" i="9" s="1"/>
  <c r="H11" i="9"/>
  <c r="B32" i="14"/>
  <c r="B34" i="14" s="1"/>
  <c r="B11" i="14"/>
  <c r="H20" i="9"/>
  <c r="H22" i="9" s="1"/>
  <c r="H5" i="9"/>
  <c r="K5" i="9"/>
  <c r="K20" i="9"/>
  <c r="K22" i="9" s="1"/>
  <c r="D26" i="14"/>
  <c r="D28" i="14" s="1"/>
  <c r="D5" i="14"/>
  <c r="F38" i="15"/>
  <c r="F40" i="15" s="1"/>
  <c r="F17" i="15"/>
  <c r="K32" i="14"/>
  <c r="K34" i="14" s="1"/>
  <c r="K11" i="14"/>
  <c r="K26" i="14"/>
  <c r="K28" i="14" s="1"/>
  <c r="K5" i="14"/>
  <c r="J26" i="14"/>
  <c r="J28" i="14" s="1"/>
  <c r="J5" i="14"/>
  <c r="D32" i="14"/>
  <c r="D34" i="14" s="1"/>
  <c r="D11" i="14"/>
  <c r="E38" i="15"/>
  <c r="E40" i="15" s="1"/>
  <c r="E17" i="15"/>
  <c r="C5" i="14"/>
  <c r="C26" i="14"/>
  <c r="C28" i="14" s="1"/>
  <c r="D20" i="9"/>
  <c r="D22" i="9" s="1"/>
  <c r="D5" i="9"/>
</calcChain>
</file>

<file path=xl/sharedStrings.xml><?xml version="1.0" encoding="utf-8"?>
<sst xmlns="http://schemas.openxmlformats.org/spreadsheetml/2006/main" count="933" uniqueCount="43">
  <si>
    <t>Månad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</si>
  <si>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</si>
  <si>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</si>
  <si>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</si>
  <si>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</si>
  <si>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</si>
  <si>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</si>
  <si>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</si>
  <si>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</si>
  <si>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</si>
  <si>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</si>
  <si>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</si>
  <si>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</si>
  <si>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 xml:space="preserve">Antal förmedlade ut- och inbetalningar i Bankgirosystemet (Mst) </t>
  </si>
  <si>
    <t>Procentuell förändring jmf med samma månad föregående år</t>
  </si>
  <si>
    <t>Förmedlat belopp Mdkr mätt på utbetalningssidan</t>
  </si>
  <si>
    <t>English</t>
  </si>
  <si>
    <t>Number of out- and incoming payments processed in the Bankgiro system</t>
  </si>
  <si>
    <t>May</t>
  </si>
  <si>
    <t>Oct</t>
  </si>
  <si>
    <t>Percentage change compared with the same month last year</t>
  </si>
  <si>
    <t>Amount of money processed in the Bankgiro system</t>
  </si>
  <si>
    <t>Antal förmedlade ut- och inbetalningar i Betalningar i Realtid (Mst)</t>
  </si>
  <si>
    <t>Number of out- and incoming payments processed in the payment system Payments in Real Time</t>
  </si>
  <si>
    <t>Sept</t>
  </si>
  <si>
    <t>Förmedlat belopp Mdkr i Bankgirosystemet, mätt på utbetalningssidan</t>
  </si>
  <si>
    <t xml:space="preserve">Antal transaktioner (Mst) utbetalningar fördelade på olika betalningstyper </t>
  </si>
  <si>
    <t>Andel 2016</t>
  </si>
  <si>
    <t>Andel 2017</t>
  </si>
  <si>
    <t>Andel 2018</t>
  </si>
  <si>
    <t>Andel 2019</t>
  </si>
  <si>
    <t>Andel 2020</t>
  </si>
  <si>
    <t>Andel 2021</t>
  </si>
  <si>
    <t>Andel 2022</t>
  </si>
  <si>
    <t>Andel 2023</t>
  </si>
  <si>
    <t>Andel 2024</t>
  </si>
  <si>
    <t>Andel 2025</t>
  </si>
  <si>
    <t>Autogiro</t>
  </si>
  <si>
    <t>Avgående betalningar bank</t>
  </si>
  <si>
    <t>Leverantörsbetalningar</t>
  </si>
  <si>
    <t>Löner</t>
  </si>
  <si>
    <t>Blankettbetalningar</t>
  </si>
  <si>
    <t>Totalt Utbetalningar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</si>
</sst>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8">
    <font>
      <sz val="10"/>
      <color rgb="FF000000"/>
      <name val="Trebuchet MS"/>
      <family val="2"/>
      <scheme val="minor"/>
    </font>
    <font>
      <sz val="10"/>
      <name val="Arial"/>
      <family val="2"/>
    </font>
    <font>
      <sz val="10"/>
      <name val="Georgia"/>
      <family val="1"/>
    </font>
    <font>
      <b/>
      <sz val="10"/>
      <color indexed="9"/>
      <name val="Arial"/>
      <family val="2"/>
    </font>
    <font>
      <b/>
      <sz val="10"/>
      <color rgb="FF000000"/>
      <name val="Trebuchet MS"/>
      <family val="2"/>
      <scheme val="minor"/>
    </font>
    <font>
      <sz val="10"/>
      <color rgb="FF212121"/>
      <name val="Trebuchet MS"/>
      <family val="2"/>
      <scheme val="minor"/>
    </font>
    <font>
      <b/>
      <sz val="10"/>
      <color rgb="FF3C3C3C"/>
      <name val="Trebuchet MS"/>
      <family val="2"/>
      <scheme val="minor"/>
    </font>
    <font>
      <sz val="11"/>
      <color theme="1"/>
      <name val="Trebuchet MS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58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0" fontId="1" fillId="2" borderId="1"/>
    <xf numFmtId="0" fontId="3" fillId="2" borderId="0"/>
    <xf numFmtId="0" fontId="1" fillId="3" borderId="0"/>
    <xf numFmtId="0" fontId="1" fillId="2" borderId="1"/>
    <xf numFmtId="0" fontId="3" fillId="2" borderId="0"/>
    <xf numFmtId="0" fontId="1" fillId="3" borderId="0"/>
  </cellStyleXfs>
  <cellXfs count="21">
    <xf numFmtId="0" fontId="0" fillId="0" borderId="0" xfId="0"/>
    <xf numFmtId="164" fontId="0" fillId="0" borderId="0" xfId="0" applyNumberFormat="1"/>
    <xf numFmtId="1" fontId="0" fillId="0" borderId="0" xfId="0" applyNumberFormat="1"/>
    <xf numFmtId="0" fontId="4" fillId="0" borderId="0" xfId="0" applyFont="1"/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3" fontId="0" fillId="0" borderId="0" xfId="0" applyNumberFormat="1" applyAlignment="1">
      <alignment horizontal="right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wrapText="1"/>
    </xf>
    <xf numFmtId="9" fontId="4" fillId="0" borderId="0" xfId="1" applyFont="1"/>
    <xf numFmtId="165" fontId="0" fillId="0" borderId="0" xfId="0" applyNumberFormat="1"/>
    <xf numFmtId="0" fontId="6" fillId="0" borderId="0" xfId="0" applyFont="1" applyAlignment="1">
      <alignment wrapText="1"/>
    </xf>
    <xf numFmtId="3" fontId="0" fillId="0" borderId="0" xfId="0" applyNumberFormat="1"/>
    <xf numFmtId="9" fontId="0" fillId="0" borderId="0" xfId="1" applyFont="1"/>
    <xf numFmtId="1" fontId="4" fillId="0" borderId="0" xfId="0" applyNumberFormat="1" applyFont="1"/>
    <xf numFmtId="9" fontId="0" fillId="0" borderId="0" xfId="1" applyFont="1" applyFill="1"/>
    <xf numFmtId="166" fontId="0" fillId="0" borderId="0" xfId="1" applyNumberFormat="1" applyFont="1" applyFill="1"/>
    <xf numFmtId="0" fontId="7" fillId="0" borderId="0" xfId="0" applyFont="1" applyAlignment="1">
      <alignment wrapText="1"/>
    </xf>
    <xf numFmtId="3" fontId="7" fillId="0" borderId="0" xfId="0" applyNumberFormat="1" applyFont="1" applyAlignment="1">
      <alignment wrapText="1"/>
    </xf>
  </cellXfs>
  <cellStyles count="8">
    <cellStyle name="ColumnHeader" xfId="2" xr:uid="{00000000-0005-0000-0000-000012000000}"/>
    <cellStyle name="ColumnHeader 2" xfId="5" xr:uid="{00000000-0005-0000-0000-000015000000}"/>
    <cellStyle name="ColumnHeaderBlue" xfId="3" xr:uid="{00000000-0005-0000-0000-000013000000}"/>
    <cellStyle name="ColumnHeaderBlue 2" xfId="6" xr:uid="{00000000-0005-0000-0000-000016000000}"/>
    <cellStyle name="Highlight" xfId="4" xr:uid="{00000000-0005-0000-0000-000014000000}"/>
    <cellStyle name="Highlight 2" xfId="7" xr:uid="{00000000-0005-0000-0000-000017000000}"/>
    <cellStyle name="Normal" xfId="0" builtinId="0"/>
    <cellStyle name="Pro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8695F"/>
      <rgbColor rgb="00FFFFFF"/>
      <rgbColor rgb="00FF0000"/>
      <rgbColor rgb="0000FF00"/>
      <rgbColor rgb="00000000"/>
      <rgbColor rgb="00FFFF00"/>
      <rgbColor rgb="00FF00FF"/>
      <rgbColor rgb="0000FFFF"/>
      <rgbColor rgb="00000000"/>
      <rgbColor rgb="00000000"/>
      <rgbColor rgb="00D5D3D0"/>
      <rgbColor rgb="00000000"/>
      <rgbColor rgb="00800080"/>
      <rgbColor rgb="00000000"/>
      <rgbColor rgb="00C0C0C0"/>
      <rgbColor rgb="00000000"/>
      <rgbColor rgb="0078695F"/>
      <rgbColor rgb="00E6E1D7"/>
      <rgbColor rgb="00928E86"/>
      <rgbColor rgb="00E2E1DF"/>
      <rgbColor rgb="0076665D"/>
      <rgbColor rgb="00D5D3D0"/>
      <rgbColor rgb="00AEABA2"/>
      <rgbColor rgb="00432E20"/>
      <rgbColor rgb="0078695F"/>
      <rgbColor rgb="00E6E1D7"/>
      <rgbColor rgb="00928E86"/>
      <rgbColor rgb="00E2E1DF"/>
      <rgbColor rgb="0076665D"/>
      <rgbColor rgb="00D5D3D0"/>
      <rgbColor rgb="00AEABA2"/>
      <rgbColor rgb="00432E2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000000"/>
      <rgbColor rgb="00000000"/>
      <rgbColor rgb="00969696"/>
      <rgbColor rgb="0076665D"/>
      <rgbColor rgb="00339966"/>
      <rgbColor rgb="00E2E1DF"/>
      <rgbColor rgb="00928E86"/>
      <rgbColor rgb="00E6E1D7"/>
      <rgbColor rgb="00993366"/>
      <rgbColor rgb="00AEABA2"/>
      <rgbColor rgb="00432E2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hart>
    <c:title>
      <c:tx>
        <c:rich>
          <a:bodyPr wrap="square"/>
          <a:lstStyle/>
          <a:p>
            <a:pPr>
              <a:defRPr lang="sv-SE" sz="1400" b="1" i="1" u="none" baseline="0">
                <a:latin typeface="Trebuchet MS"/>
                <a:ea typeface="Trebuchet MS"/>
              </a:defRPr>
            </a:pPr>
            <a:r>
              <a:rPr lang="sv-SE"/>
              <a:t>Diagram – Antal förmedlade ut- och inbetalningar i Bankgirosystemet </a:t>
            </a:r>
          </a:p>
        </c:rich>
      </c:tx>
      <c:overlay val="0"/>
      <c:spPr>
        <a:noFill/>
        <a:ln w="9525"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'2026'!$A$3</c:f>
              <c:strCache>
                <c:ptCount val="1"/>
                <c:pt idx="0">
                  <c:v>2026</c:v>
                </c:pt>
              </c:strCache>
            </c:strRef>
          </c:tx>
          <c:invertIfNegative val="0"/>
          <c:cat>
            <c:strRef>
              <c:f>'2026'!$B$2:$M$2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'2026'!$B$3:$M$3</c:f>
              <c:numCache>
                <c:formatCode>0</c:formatCode>
                <c:ptCount val="12"/>
                <c:pt idx="0">
                  <c:v>218.74448000000001</c:v>
                </c:pt>
                <c:pt idx="1">
                  <c:v>182.78663700000001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95-4EC2-8C80-FB98E7B3AD77}"/>
            </c:ext>
          </c:extLst>
        </c:ser>
        <c:ser>
          <c:idx val="1"/>
          <c:order val="1"/>
          <c:tx>
            <c:strRef>
              <c:f>'2026'!$A$4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effectLst/>
          </c:spPr>
          <c:invertIfNegative val="0"/>
          <c:cat>
            <c:strRef>
              <c:f>'2026'!$B$2:$M$2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'2026'!$B$4:$M$4</c:f>
              <c:numCache>
                <c:formatCode>0</c:formatCode>
                <c:ptCount val="12"/>
                <c:pt idx="0">
                  <c:v>227.900678</c:v>
                </c:pt>
                <c:pt idx="1">
                  <c:v>198.35931099999999</c:v>
                </c:pt>
                <c:pt idx="2">
                  <c:v>219.488708</c:v>
                </c:pt>
                <c:pt idx="3">
                  <c:v>225.55011400000001</c:v>
                </c:pt>
                <c:pt idx="4">
                  <c:v>213.505098</c:v>
                </c:pt>
                <c:pt idx="5">
                  <c:v>221.930654</c:v>
                </c:pt>
                <c:pt idx="6">
                  <c:v>220.626881</c:v>
                </c:pt>
                <c:pt idx="7">
                  <c:v>192.284482</c:v>
                </c:pt>
                <c:pt idx="8">
                  <c:v>221.95718400000001</c:v>
                </c:pt>
                <c:pt idx="9">
                  <c:v>230.17899700000001</c:v>
                </c:pt>
                <c:pt idx="10">
                  <c:v>199.62986100000001</c:v>
                </c:pt>
                <c:pt idx="11">
                  <c:v>240.68793700000001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95-4EC2-8C80-FB98E7B3A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93793"/>
        <c:axId val="48190523"/>
      </c:barChart>
      <c:catAx>
        <c:axId val="89379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 cap="flat" cmpd="sng"/>
          <a:effectLst/>
        </c:spPr>
        <c:crossAx val="48190523"/>
        <c:crosses val="autoZero"/>
        <c:auto val="1"/>
        <c:lblAlgn val="ctr"/>
        <c:lblOffset val="100"/>
        <c:noMultiLvlLbl val="0"/>
      </c:catAx>
      <c:valAx>
        <c:axId val="48190523"/>
        <c:scaling>
          <c:orientation val="minMax"/>
        </c:scaling>
        <c:delete val="0"/>
        <c:axPos val="l"/>
        <c:majorGridlines/>
        <c:title>
          <c:tx>
            <c:rich>
              <a:bodyPr rot="-5400000" vert="horz" wrap="square"/>
              <a:lstStyle/>
              <a:p>
                <a:pPr>
                  <a:defRPr lang="sv-SE" sz="1000" u="none" baseline="0">
                    <a:latin typeface="Trebuchet MS"/>
                    <a:ea typeface="Trebuchet MS"/>
                  </a:defRPr>
                </a:pPr>
                <a:r>
                  <a:rPr lang="sv-SE"/>
                  <a:t>miljoner</a:t>
                </a:r>
              </a:p>
            </c:rich>
          </c:tx>
          <c:overlay val="0"/>
          <c:spPr>
            <a:noFill/>
            <a:effectLst/>
          </c:spPr>
        </c:title>
        <c:numFmt formatCode="0" sourceLinked="1"/>
        <c:majorTickMark val="none"/>
        <c:minorTickMark val="none"/>
        <c:tickLblPos val="nextTo"/>
        <c:spPr>
          <a:ln w="9525" cap="flat" cmpd="sng"/>
          <a:effectLst/>
        </c:spPr>
        <c:crossAx val="893793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>
              <a:defRPr lang="sv-SE" sz="1400" b="1" i="1" u="none" baseline="0">
                <a:latin typeface="Trebuchet MS"/>
                <a:ea typeface="Trebuchet MS"/>
              </a:defRPr>
            </a:pPr>
            <a:r>
              <a:rPr lang="sv-SE"/>
              <a:t>Diagram – Förmedlat belopp i Bankgirosystemet </a:t>
            </a:r>
          </a:p>
        </c:rich>
      </c:tx>
      <c:overlay val="0"/>
      <c:spPr>
        <a:noFill/>
        <a:ln w="9525"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'2026'!$A$9</c:f>
              <c:strCache>
                <c:ptCount val="1"/>
                <c:pt idx="0">
                  <c:v>2026</c:v>
                </c:pt>
              </c:strCache>
            </c:strRef>
          </c:tx>
          <c:invertIfNegative val="0"/>
          <c:cat>
            <c:strRef>
              <c:f>'2026'!$B$8:$M$8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'2026'!$B$9:$M$9</c:f>
              <c:numCache>
                <c:formatCode>0</c:formatCode>
                <c:ptCount val="12"/>
                <c:pt idx="0">
                  <c:v>1394.994425092827</c:v>
                </c:pt>
                <c:pt idx="1">
                  <c:v>1203.66091842639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61-44EB-B86B-BAAE618A77CC}"/>
            </c:ext>
          </c:extLst>
        </c:ser>
        <c:ser>
          <c:idx val="1"/>
          <c:order val="1"/>
          <c:tx>
            <c:strRef>
              <c:f>'2026'!$A$10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effectLst/>
          </c:spPr>
          <c:invertIfNegative val="0"/>
          <c:cat>
            <c:strRef>
              <c:f>'2026'!$B$8:$M$8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'2026'!$B$10:$M$10</c:f>
              <c:numCache>
                <c:formatCode>0</c:formatCode>
                <c:ptCount val="12"/>
                <c:pt idx="0">
                  <c:v>1423.4340696798861</c:v>
                </c:pt>
                <c:pt idx="1">
                  <c:v>1208.774785276509</c:v>
                </c:pt>
                <c:pt idx="2">
                  <c:v>1353.1973316198009</c:v>
                </c:pt>
                <c:pt idx="3">
                  <c:v>1359.8275629775731</c:v>
                </c:pt>
                <c:pt idx="4">
                  <c:v>1297.2231887983939</c:v>
                </c:pt>
                <c:pt idx="5">
                  <c:v>1377.085417935298</c:v>
                </c:pt>
                <c:pt idx="6">
                  <c:v>1320.215323096204</c:v>
                </c:pt>
                <c:pt idx="7">
                  <c:v>1086.785370812695</c:v>
                </c:pt>
                <c:pt idx="8">
                  <c:v>1284.371478900425</c:v>
                </c:pt>
                <c:pt idx="9">
                  <c:v>1362.5034189135761</c:v>
                </c:pt>
                <c:pt idx="10">
                  <c:v>1238.094449747442</c:v>
                </c:pt>
                <c:pt idx="11">
                  <c:v>1537.533446775202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61-44EB-B86B-BAAE618A77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562071"/>
        <c:axId val="54689269"/>
      </c:barChart>
      <c:catAx>
        <c:axId val="4256207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 cap="flat" cmpd="sng"/>
          <a:effectLst/>
        </c:spPr>
        <c:crossAx val="54689269"/>
        <c:crosses val="autoZero"/>
        <c:auto val="1"/>
        <c:lblAlgn val="ctr"/>
        <c:lblOffset val="100"/>
        <c:noMultiLvlLbl val="0"/>
      </c:catAx>
      <c:valAx>
        <c:axId val="54689269"/>
        <c:scaling>
          <c:orientation val="minMax"/>
        </c:scaling>
        <c:delete val="0"/>
        <c:axPos val="l"/>
        <c:majorGridlines/>
        <c:title>
          <c:tx>
            <c:rich>
              <a:bodyPr rot="-5400000" vert="horz" wrap="square"/>
              <a:lstStyle/>
              <a:p>
                <a:pPr>
                  <a:defRPr lang="sv-SE" sz="1000" u="none" baseline="0">
                    <a:latin typeface="Trebuchet MS"/>
                    <a:ea typeface="Trebuchet MS"/>
                  </a:defRPr>
                </a:pPr>
                <a:r>
                  <a:rPr lang="sv-SE"/>
                  <a:t>miljarder</a:t>
                </a:r>
              </a:p>
            </c:rich>
          </c:tx>
          <c:overlay val="0"/>
          <c:spPr>
            <a:noFill/>
            <a:effectLst/>
          </c:spPr>
        </c:title>
        <c:numFmt formatCode="0" sourceLinked="1"/>
        <c:majorTickMark val="none"/>
        <c:minorTickMark val="none"/>
        <c:tickLblPos val="nextTo"/>
        <c:spPr>
          <a:ln w="9525" cap="flat" cmpd="sng"/>
          <a:effectLst/>
        </c:spPr>
        <c:crossAx val="42562071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hart>
    <c:title>
      <c:tx>
        <c:rich>
          <a:bodyPr wrap="square"/>
          <a:lstStyle/>
          <a:p>
            <a:pPr>
              <a:defRPr/>
            </a:pPr>
            <a:r>
              <a:rPr lang="sv-SE" sz="1400" b="0" i="0" u="none" baseline="0"/>
              <a:t>Number of out- and incoming payments processed in the Bankgiro system </a:t>
            </a:r>
          </a:p>
        </c:rich>
      </c:tx>
      <c:layout>
        <c:manualLayout>
          <c:xMode val="edge"/>
          <c:yMode val="edge"/>
          <c:x val="0.13737012335214499"/>
          <c:y val="1.4897579143389199E-2"/>
        </c:manualLayout>
      </c:layout>
      <c:overlay val="0"/>
      <c:spPr>
        <a:noFill/>
        <a:ln w="9525"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'2026'!$A$20</c:f>
              <c:strCache>
                <c:ptCount val="1"/>
                <c:pt idx="0">
                  <c:v>2026</c:v>
                </c:pt>
              </c:strCache>
            </c:strRef>
          </c:tx>
          <c:invertIfNegative val="0"/>
          <c:cat>
            <c:strRef>
              <c:f>'2026'!$B$19:$M$19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'2026'!$B$20:$M$20</c:f>
              <c:numCache>
                <c:formatCode>0</c:formatCode>
                <c:ptCount val="12"/>
                <c:pt idx="0">
                  <c:v>218.74448000000001</c:v>
                </c:pt>
                <c:pt idx="1">
                  <c:v>182.78663700000001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BF-4329-A345-8B4624BD52CC}"/>
            </c:ext>
          </c:extLst>
        </c:ser>
        <c:ser>
          <c:idx val="1"/>
          <c:order val="1"/>
          <c:tx>
            <c:strRef>
              <c:f>'2026'!$A$21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effectLst/>
          </c:spPr>
          <c:invertIfNegative val="0"/>
          <c:cat>
            <c:strRef>
              <c:f>'2026'!$B$19:$M$19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'2026'!$B$21:$M$21</c:f>
              <c:numCache>
                <c:formatCode>0</c:formatCode>
                <c:ptCount val="12"/>
                <c:pt idx="0">
                  <c:v>227.900678</c:v>
                </c:pt>
                <c:pt idx="1">
                  <c:v>198.35931099999999</c:v>
                </c:pt>
                <c:pt idx="2">
                  <c:v>219.488708</c:v>
                </c:pt>
                <c:pt idx="3">
                  <c:v>225.55011400000001</c:v>
                </c:pt>
                <c:pt idx="4">
                  <c:v>213.505098</c:v>
                </c:pt>
                <c:pt idx="5">
                  <c:v>221.930654</c:v>
                </c:pt>
                <c:pt idx="6">
                  <c:v>220.626881</c:v>
                </c:pt>
                <c:pt idx="7">
                  <c:v>192.284482</c:v>
                </c:pt>
                <c:pt idx="8">
                  <c:v>221.95718400000001</c:v>
                </c:pt>
                <c:pt idx="9">
                  <c:v>230.17899700000001</c:v>
                </c:pt>
                <c:pt idx="10">
                  <c:v>199.62986100000001</c:v>
                </c:pt>
                <c:pt idx="11">
                  <c:v>240.68793700000001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BF-4329-A345-8B4624BD52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973555"/>
        <c:axId val="14573193"/>
      </c:barChart>
      <c:catAx>
        <c:axId val="4797355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 cap="flat" cmpd="sng"/>
          <a:effectLst/>
        </c:spPr>
        <c:crossAx val="14573193"/>
        <c:crosses val="autoZero"/>
        <c:auto val="1"/>
        <c:lblAlgn val="ctr"/>
        <c:lblOffset val="100"/>
        <c:noMultiLvlLbl val="0"/>
      </c:catAx>
      <c:valAx>
        <c:axId val="14573193"/>
        <c:scaling>
          <c:orientation val="minMax"/>
        </c:scaling>
        <c:delete val="0"/>
        <c:axPos val="l"/>
        <c:majorGridlines/>
        <c:title>
          <c:tx>
            <c:rich>
              <a:bodyPr rot="-5400000" vert="horz" wrap="square"/>
              <a:lstStyle/>
              <a:p>
                <a:pPr>
                  <a:defRPr lang="en-US" sz="1000" u="none" baseline="0">
                    <a:latin typeface="Trebuchet MS"/>
                    <a:ea typeface="Trebuchet MS"/>
                  </a:defRPr>
                </a:pPr>
                <a:r>
                  <a:rPr lang="en-US"/>
                  <a:t>Million</a:t>
                </a:r>
              </a:p>
            </c:rich>
          </c:tx>
          <c:layout>
            <c:manualLayout>
              <c:xMode val="edge"/>
              <c:yMode val="edge"/>
              <c:x val="2.07743153918791E-2"/>
              <c:y val="0.42190589304828502"/>
            </c:manualLayout>
          </c:layout>
          <c:overlay val="0"/>
          <c:spPr>
            <a:noFill/>
            <a:effectLst/>
          </c:spPr>
        </c:title>
        <c:numFmt formatCode="0" sourceLinked="1"/>
        <c:majorTickMark val="none"/>
        <c:minorTickMark val="none"/>
        <c:tickLblPos val="nextTo"/>
        <c:spPr>
          <a:ln w="9525" cap="flat" cmpd="sng"/>
          <a:effectLst/>
        </c:spPr>
        <c:crossAx val="47973555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>
              <a:defRPr/>
            </a:pPr>
            <a:r>
              <a:rPr lang="sv-SE" sz="1400" b="0" i="0" u="none" baseline="0"/>
              <a:t>Amount of money processed in the Bankgiro system </a:t>
            </a:r>
          </a:p>
        </c:rich>
      </c:tx>
      <c:overlay val="0"/>
      <c:spPr>
        <a:noFill/>
        <a:ln w="9525"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'2026'!$A$26</c:f>
              <c:strCache>
                <c:ptCount val="1"/>
                <c:pt idx="0">
                  <c:v>2026</c:v>
                </c:pt>
              </c:strCache>
            </c:strRef>
          </c:tx>
          <c:invertIfNegative val="0"/>
          <c:cat>
            <c:strRef>
              <c:f>'2026'!$B$25:$M$25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'2026'!$B$26:$M$26</c:f>
              <c:numCache>
                <c:formatCode>0</c:formatCode>
                <c:ptCount val="12"/>
                <c:pt idx="0">
                  <c:v>1394.994425092827</c:v>
                </c:pt>
                <c:pt idx="1">
                  <c:v>1203.66091842639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E1-477B-8577-A3070784873B}"/>
            </c:ext>
          </c:extLst>
        </c:ser>
        <c:ser>
          <c:idx val="1"/>
          <c:order val="1"/>
          <c:tx>
            <c:strRef>
              <c:f>'2026'!$A$27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effectLst/>
          </c:spPr>
          <c:invertIfNegative val="0"/>
          <c:cat>
            <c:strRef>
              <c:f>'2026'!$B$25:$M$25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'2026'!$B$27:$M$27</c:f>
              <c:numCache>
                <c:formatCode>0</c:formatCode>
                <c:ptCount val="12"/>
                <c:pt idx="0">
                  <c:v>1423.4340696798861</c:v>
                </c:pt>
                <c:pt idx="1">
                  <c:v>1208.774785276509</c:v>
                </c:pt>
                <c:pt idx="2">
                  <c:v>1353.1973316198009</c:v>
                </c:pt>
                <c:pt idx="3">
                  <c:v>1359.8275629775731</c:v>
                </c:pt>
                <c:pt idx="4">
                  <c:v>1297.2231887983939</c:v>
                </c:pt>
                <c:pt idx="5">
                  <c:v>1377.085417935298</c:v>
                </c:pt>
                <c:pt idx="6">
                  <c:v>1320.215323096204</c:v>
                </c:pt>
                <c:pt idx="7">
                  <c:v>1086.785370812695</c:v>
                </c:pt>
                <c:pt idx="8">
                  <c:v>1284.371478900425</c:v>
                </c:pt>
                <c:pt idx="9">
                  <c:v>1362.5034189135761</c:v>
                </c:pt>
                <c:pt idx="10">
                  <c:v>1238.094449747442</c:v>
                </c:pt>
                <c:pt idx="11">
                  <c:v>1537.533446775202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E1-477B-8577-A30707848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74637"/>
        <c:axId val="34706655"/>
      </c:barChart>
      <c:catAx>
        <c:axId val="1327463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 cap="flat" cmpd="sng"/>
          <a:effectLst/>
        </c:spPr>
        <c:crossAx val="34706655"/>
        <c:crosses val="autoZero"/>
        <c:auto val="1"/>
        <c:lblAlgn val="ctr"/>
        <c:lblOffset val="100"/>
        <c:noMultiLvlLbl val="0"/>
      </c:catAx>
      <c:valAx>
        <c:axId val="34706655"/>
        <c:scaling>
          <c:orientation val="minMax"/>
        </c:scaling>
        <c:delete val="0"/>
        <c:axPos val="l"/>
        <c:majorGridlines/>
        <c:title>
          <c:tx>
            <c:rich>
              <a:bodyPr rot="-5400000" vert="horz" wrap="square"/>
              <a:lstStyle/>
              <a:p>
                <a:pPr>
                  <a:defRPr lang="sv-SE" sz="1000" u="none" baseline="0">
                    <a:latin typeface="Trebuchet MS"/>
                    <a:ea typeface="Trebuchet MS"/>
                  </a:defRPr>
                </a:pPr>
                <a:r>
                  <a:rPr lang="sv-SE"/>
                  <a:t>Billion</a:t>
                </a:r>
              </a:p>
            </c:rich>
          </c:tx>
          <c:overlay val="0"/>
          <c:spPr>
            <a:noFill/>
            <a:effectLst/>
          </c:spPr>
        </c:title>
        <c:numFmt formatCode="0" sourceLinked="1"/>
        <c:majorTickMark val="none"/>
        <c:minorTickMark val="none"/>
        <c:tickLblPos val="nextTo"/>
        <c:spPr>
          <a:ln w="9525" cap="flat" cmpd="sng"/>
          <a:effectLst/>
        </c:spPr>
        <c:crossAx val="13274637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0</xdr:row>
      <xdr:rowOff>142875</xdr:rowOff>
    </xdr:from>
    <xdr:to>
      <xdr:col>11</xdr:col>
      <xdr:colOff>571500</xdr:colOff>
      <xdr:row>26</xdr:row>
      <xdr:rowOff>142875</xdr:rowOff>
    </xdr:to>
    <xdr:graphicFrame macro="">
      <xdr:nvGraphicFramePr>
        <xdr:cNvPr id="2" name="Chart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104774</xdr:colOff>
      <xdr:row>0</xdr:row>
      <xdr:rowOff>95250</xdr:rowOff>
    </xdr:from>
    <xdr:to>
      <xdr:col>25</xdr:col>
      <xdr:colOff>561975</xdr:colOff>
      <xdr:row>26</xdr:row>
      <xdr:rowOff>74250</xdr:rowOff>
    </xdr:to>
    <xdr:graphicFrame macro="">
      <xdr:nvGraphicFramePr>
        <xdr:cNvPr id="4" name="Chart2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12</xdr:col>
      <xdr:colOff>19050</xdr:colOff>
      <xdr:row>28</xdr:row>
      <xdr:rowOff>161925</xdr:rowOff>
    </xdr:to>
    <xdr:graphicFrame macro="">
      <xdr:nvGraphicFramePr>
        <xdr:cNvPr id="2" name="Chart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</xdr:row>
      <xdr:rowOff>0</xdr:rowOff>
    </xdr:from>
    <xdr:to>
      <xdr:col>25</xdr:col>
      <xdr:colOff>457201</xdr:colOff>
      <xdr:row>28</xdr:row>
      <xdr:rowOff>140925</xdr:rowOff>
    </xdr:to>
    <xdr:graphicFrame macro="">
      <xdr:nvGraphicFramePr>
        <xdr:cNvPr id="8" name="Chart2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0ter\AppData\Local\Microsoft\Windows\INetCache\Content.Outlook\YBU9C302\statistik_fran_bankgirot_2003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mp\statistik_fran_bankgirot_2003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.InnevÅr"/>
      <sheetName val="2025"/>
      <sheetName val="2024"/>
      <sheetName val="2023"/>
      <sheetName val="2022"/>
      <sheetName val="2021"/>
      <sheetName val="2020"/>
      <sheetName val="2019"/>
      <sheetName val="2018"/>
      <sheetName val="2017"/>
      <sheetName val="2016"/>
      <sheetName val="2003-2024"/>
      <sheetName val="Diagram Sv"/>
      <sheetName val="Diagram En"/>
    </sheetNames>
    <sheetDataSet>
      <sheetData sheetId="0">
        <row r="2">
          <cell r="B2">
            <v>224.441115</v>
          </cell>
          <cell r="C2">
            <v>213.35505900000001</v>
          </cell>
          <cell r="F2">
            <v>1408.7253354642601</v>
          </cell>
          <cell r="G2">
            <v>1396.84367020746</v>
          </cell>
          <cell r="J2">
            <v>150.64538899999999</v>
          </cell>
          <cell r="K2">
            <v>148.908771</v>
          </cell>
        </row>
        <row r="3">
          <cell r="B3">
            <v>202.629279</v>
          </cell>
          <cell r="C3">
            <v>191.145737</v>
          </cell>
          <cell r="F3">
            <v>1226.1516661604601</v>
          </cell>
          <cell r="G3">
            <v>1206.4829450899499</v>
          </cell>
          <cell r="J3">
            <v>57.389031000000003</v>
          </cell>
          <cell r="K3">
            <v>141.72287</v>
          </cell>
        </row>
        <row r="4">
          <cell r="B4">
            <v>199.94237799999999</v>
          </cell>
          <cell r="C4">
            <v>222.95441099999999</v>
          </cell>
          <cell r="F4">
            <v>1274.31126083562</v>
          </cell>
          <cell r="G4">
            <v>1487.2679561073201</v>
          </cell>
          <cell r="J4">
            <v>0</v>
          </cell>
          <cell r="K4">
            <v>162.362818</v>
          </cell>
        </row>
        <row r="5">
          <cell r="B5">
            <v>232.891651</v>
          </cell>
          <cell r="C5">
            <v>192.76426900000001</v>
          </cell>
          <cell r="F5">
            <v>1380.97490785113</v>
          </cell>
          <cell r="G5">
            <v>1320.0497510933801</v>
          </cell>
          <cell r="J5">
            <v>0</v>
          </cell>
          <cell r="K5">
            <v>166.78169700000001</v>
          </cell>
        </row>
        <row r="6">
          <cell r="B6">
            <v>217.80282500000001</v>
          </cell>
          <cell r="C6">
            <v>225.72091599999999</v>
          </cell>
          <cell r="F6">
            <v>1314.64183156219</v>
          </cell>
          <cell r="G6">
            <v>1447.0538916369601</v>
          </cell>
          <cell r="J6">
            <v>0</v>
          </cell>
          <cell r="K6">
            <v>178.68243899999999</v>
          </cell>
        </row>
        <row r="7">
          <cell r="B7">
            <v>194.848736</v>
          </cell>
          <cell r="C7">
            <v>215.542225</v>
          </cell>
          <cell r="F7">
            <v>1273.56644607966</v>
          </cell>
          <cell r="G7">
            <v>1400.9141106455199</v>
          </cell>
          <cell r="J7">
            <v>0</v>
          </cell>
          <cell r="K7">
            <v>175.482821</v>
          </cell>
        </row>
        <row r="8">
          <cell r="B8">
            <v>225.096206</v>
          </cell>
          <cell r="C8">
            <v>199.24425299999999</v>
          </cell>
          <cell r="F8">
            <v>1352.0543473293301</v>
          </cell>
          <cell r="G8">
            <v>1247.5697930562701</v>
          </cell>
          <cell r="J8">
            <v>0</v>
          </cell>
          <cell r="K8">
            <v>168.266854</v>
          </cell>
        </row>
        <row r="9">
          <cell r="B9">
            <v>194.995868</v>
          </cell>
          <cell r="C9">
            <v>202.205984</v>
          </cell>
          <cell r="F9">
            <v>1108.4664711467899</v>
          </cell>
          <cell r="G9">
            <v>1157.7749021582999</v>
          </cell>
          <cell r="J9">
            <v>0</v>
          </cell>
          <cell r="K9">
            <v>173.37298200000001</v>
          </cell>
        </row>
        <row r="10">
          <cell r="B10">
            <v>202.14043699999999</v>
          </cell>
          <cell r="C10">
            <v>192.23698999999999</v>
          </cell>
          <cell r="F10">
            <v>1211.92396876411</v>
          </cell>
          <cell r="G10">
            <v>1197.41125209342</v>
          </cell>
          <cell r="J10">
            <v>0</v>
          </cell>
          <cell r="K10">
            <v>173.29907499999999</v>
          </cell>
        </row>
        <row r="11">
          <cell r="B11">
            <v>225.40051099999999</v>
          </cell>
          <cell r="C11">
            <v>220.40662399999999</v>
          </cell>
          <cell r="F11">
            <v>1316.95044318227</v>
          </cell>
          <cell r="G11">
            <v>1292.6508072732499</v>
          </cell>
          <cell r="J11">
            <v>0</v>
          </cell>
          <cell r="K11">
            <v>174.459203</v>
          </cell>
        </row>
        <row r="12">
          <cell r="B12">
            <v>203.73856799999999</v>
          </cell>
          <cell r="C12">
            <v>216.98071300000001</v>
          </cell>
          <cell r="F12">
            <v>1256.9264475836401</v>
          </cell>
          <cell r="G12">
            <v>1284.9638506895801</v>
          </cell>
          <cell r="J12">
            <v>0</v>
          </cell>
          <cell r="K12">
            <v>163.386807</v>
          </cell>
        </row>
        <row r="13">
          <cell r="B13">
            <v>220.021084</v>
          </cell>
          <cell r="C13">
            <v>212.33911800000001</v>
          </cell>
          <cell r="F13">
            <v>1444.2366887671999</v>
          </cell>
          <cell r="G13">
            <v>1370.87037230232</v>
          </cell>
          <cell r="J13">
            <v>0</v>
          </cell>
          <cell r="K13">
            <v>176.71280899999999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.InnevÅr"/>
      <sheetName val="2023"/>
      <sheetName val="2022"/>
      <sheetName val="2021"/>
      <sheetName val="2020"/>
      <sheetName val="2019"/>
      <sheetName val="2018"/>
      <sheetName val="2017"/>
      <sheetName val="2016"/>
      <sheetName val="2003-2023"/>
      <sheetName val="Diagram Sv"/>
      <sheetName val="Diagram En"/>
    </sheetNames>
    <sheetDataSet>
      <sheetData sheetId="0">
        <row r="2">
          <cell r="B2">
            <v>213.35505900000001</v>
          </cell>
          <cell r="C2">
            <v>207.92471499999999</v>
          </cell>
          <cell r="F2">
            <v>1396.84367020744</v>
          </cell>
          <cell r="G2">
            <v>1256.28298216997</v>
          </cell>
          <cell r="J2">
            <v>148.908771</v>
          </cell>
          <cell r="K2">
            <v>122.570472</v>
          </cell>
        </row>
        <row r="3">
          <cell r="B3">
            <v>191.145737</v>
          </cell>
          <cell r="C3">
            <v>185.562873</v>
          </cell>
          <cell r="F3">
            <v>1206.4829450899499</v>
          </cell>
          <cell r="G3">
            <v>1123.3637214575101</v>
          </cell>
          <cell r="J3">
            <v>141.72287</v>
          </cell>
          <cell r="K3">
            <v>125.594897</v>
          </cell>
        </row>
        <row r="4">
          <cell r="B4">
            <v>222.95441099999999</v>
          </cell>
          <cell r="C4">
            <v>221.91312400000001</v>
          </cell>
          <cell r="F4">
            <v>1487.2679561073201</v>
          </cell>
          <cell r="G4">
            <v>1410.65915846906</v>
          </cell>
          <cell r="J4">
            <v>162.362818</v>
          </cell>
          <cell r="K4">
            <v>150.23062100000001</v>
          </cell>
        </row>
        <row r="5">
          <cell r="B5">
            <v>192.76426900000001</v>
          </cell>
          <cell r="C5">
            <v>196.61126200000001</v>
          </cell>
          <cell r="F5">
            <v>1320.0497510933801</v>
          </cell>
          <cell r="G5">
            <v>1296.0285901905399</v>
          </cell>
          <cell r="J5">
            <v>166.78169700000001</v>
          </cell>
          <cell r="K5">
            <v>154.54386199999999</v>
          </cell>
        </row>
        <row r="6">
          <cell r="B6">
            <v>225.72091599999999</v>
          </cell>
          <cell r="C6">
            <v>223.27047099999999</v>
          </cell>
          <cell r="F6">
            <v>1447.0538916369701</v>
          </cell>
          <cell r="G6">
            <v>1417.3613754180899</v>
          </cell>
          <cell r="J6">
            <v>178.68243899999999</v>
          </cell>
          <cell r="K6">
            <v>164.76550700000001</v>
          </cell>
        </row>
        <row r="7">
          <cell r="B7">
            <v>215.542225</v>
          </cell>
          <cell r="C7">
            <v>212.91796299999999</v>
          </cell>
          <cell r="F7">
            <v>1400.9141106455199</v>
          </cell>
          <cell r="G7">
            <v>1360.1365852602901</v>
          </cell>
          <cell r="J7">
            <v>175.482821</v>
          </cell>
          <cell r="K7">
            <v>160.205365</v>
          </cell>
        </row>
        <row r="8">
          <cell r="B8">
            <v>199.24425299999999</v>
          </cell>
          <cell r="C8">
            <v>192.702979</v>
          </cell>
          <cell r="F8">
            <v>1247.5697930562601</v>
          </cell>
          <cell r="G8">
            <v>1216.95863087884</v>
          </cell>
          <cell r="J8">
            <v>168.266854</v>
          </cell>
          <cell r="K8">
            <v>158.23639700000001</v>
          </cell>
        </row>
        <row r="9">
          <cell r="B9">
            <v>202.205984</v>
          </cell>
          <cell r="C9">
            <v>207.854748</v>
          </cell>
          <cell r="F9">
            <v>1157.7749021582899</v>
          </cell>
          <cell r="G9">
            <v>1166.53464955298</v>
          </cell>
          <cell r="J9">
            <v>173.37298200000001</v>
          </cell>
          <cell r="K9">
            <v>160.55854199999999</v>
          </cell>
        </row>
        <row r="10">
          <cell r="B10">
            <v>192.23698999999999</v>
          </cell>
          <cell r="C10">
            <v>201.53753800000001</v>
          </cell>
          <cell r="F10">
            <v>1197.41125209341</v>
          </cell>
          <cell r="G10">
            <v>1224.5350624974501</v>
          </cell>
          <cell r="J10">
            <v>173.29907499999999</v>
          </cell>
          <cell r="K10">
            <v>155.192958</v>
          </cell>
        </row>
        <row r="11">
          <cell r="B11">
            <v>220.40662399999999</v>
          </cell>
          <cell r="C11">
            <v>205.732979</v>
          </cell>
          <cell r="F11">
            <v>1292.6508072732299</v>
          </cell>
          <cell r="G11">
            <v>1282.7960582237199</v>
          </cell>
          <cell r="J11">
            <v>174.459203</v>
          </cell>
          <cell r="K11">
            <v>161.65510900000001</v>
          </cell>
        </row>
        <row r="12">
          <cell r="B12">
            <v>216.98071300000001</v>
          </cell>
          <cell r="C12">
            <v>213.52104399999999</v>
          </cell>
          <cell r="F12">
            <v>1284.9638506895701</v>
          </cell>
          <cell r="G12">
            <v>1331.87257214739</v>
          </cell>
          <cell r="J12">
            <v>163.386807</v>
          </cell>
          <cell r="K12">
            <v>160.802268</v>
          </cell>
        </row>
        <row r="13">
          <cell r="B13">
            <v>212.33911800000001</v>
          </cell>
          <cell r="C13">
            <v>217.29863700000001</v>
          </cell>
          <cell r="F13">
            <v>1370.87037230233</v>
          </cell>
          <cell r="G13">
            <v>1452.92259381344</v>
          </cell>
          <cell r="J13">
            <v>176.71280899999999</v>
          </cell>
          <cell r="K13">
            <v>169.07515799999999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Bankgirot">
      <a:dk1>
        <a:sysClr val="windowText" lastClr="000000"/>
      </a:dk1>
      <a:lt1>
        <a:sysClr val="window" lastClr="FFFFFF"/>
      </a:lt1>
      <a:dk2>
        <a:srgbClr val="737373"/>
      </a:dk2>
      <a:lt2>
        <a:srgbClr val="E61B33"/>
      </a:lt2>
      <a:accent1>
        <a:srgbClr val="E61B33"/>
      </a:accent1>
      <a:accent2>
        <a:srgbClr val="E6E6E6"/>
      </a:accent2>
      <a:accent3>
        <a:srgbClr val="BFBFBF"/>
      </a:accent3>
      <a:accent4>
        <a:srgbClr val="999999"/>
      </a:accent4>
      <a:accent5>
        <a:srgbClr val="6E267B"/>
      </a:accent5>
      <a:accent6>
        <a:srgbClr val="FFA100"/>
      </a:accent6>
      <a:hlink>
        <a:srgbClr val="000000"/>
      </a:hlink>
      <a:folHlink>
        <a:srgbClr val="000000"/>
      </a:folHlink>
    </a:clrScheme>
    <a:fontScheme name="Bankgirot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workbookViewId="0"/>
  </sheetViews>
  <sheetFormatPr defaultRowHeight="14.45"/>
  <cols>
    <col min="1" max="3" width="15.7109375" customWidth="1"/>
    <col min="5" max="5" width="15.7109375" customWidth="1"/>
    <col min="6" max="6" width="16.28515625" bestFit="1" customWidth="1"/>
    <col min="7" max="7" width="15.7109375" customWidth="1"/>
    <col min="9" max="9" width="15.7109375" customWidth="1"/>
    <col min="10" max="10" width="15.85546875" bestFit="1" customWidth="1"/>
    <col min="11" max="11" width="15.7109375" customWidth="1"/>
  </cols>
  <sheetData>
    <row r="1" spans="1:11">
      <c r="A1" s="3" t="s">
        <v>0</v>
      </c>
      <c r="B1" s="3">
        <v>2026</v>
      </c>
      <c r="C1" s="3">
        <v>2025</v>
      </c>
      <c r="E1" s="3" t="s">
        <v>0</v>
      </c>
      <c r="F1" s="3">
        <v>2026</v>
      </c>
      <c r="G1" s="3">
        <v>2025</v>
      </c>
      <c r="I1" s="3" t="s">
        <v>0</v>
      </c>
      <c r="J1" s="3">
        <v>2026</v>
      </c>
      <c r="K1" s="3">
        <v>2025</v>
      </c>
    </row>
    <row r="2" spans="1:11" ht="15">
      <c r="A2" s="19" t="s">
        <v>1</v>
      </c>
      <c r="B2" s="20">
        <v>218.74448000000001</v>
      </c>
      <c r="C2" s="20">
        <v>227.900678</v>
      </c>
      <c r="E2" s="19" t="s">
        <v>1</v>
      </c>
      <c r="F2" s="20">
        <v>1394.994425092827</v>
      </c>
      <c r="G2" s="20">
        <v>1423.4340696798861</v>
      </c>
      <c r="I2" s="19" t="s">
        <v>2</v>
      </c>
      <c r="J2" s="20">
        <v>0</v>
      </c>
      <c r="K2" s="20">
        <v>0</v>
      </c>
    </row>
    <row r="3" spans="1:11" ht="15">
      <c r="A3" s="19" t="s">
        <v>2</v>
      </c>
      <c r="B3" s="20">
        <v>182.78663700000001</v>
      </c>
      <c r="C3" s="20">
        <v>198.35931099999999</v>
      </c>
      <c r="E3" s="19" t="s">
        <v>2</v>
      </c>
      <c r="F3" s="20">
        <v>1203.66091842639</v>
      </c>
      <c r="G3" s="20">
        <v>1208.774785276509</v>
      </c>
      <c r="J3" s="12"/>
      <c r="K3" s="12"/>
    </row>
    <row r="4" spans="1:11" ht="15">
      <c r="A4" s="19" t="s">
        <v>3</v>
      </c>
      <c r="B4" s="20">
        <v>0</v>
      </c>
      <c r="C4" s="20">
        <v>219.488708</v>
      </c>
      <c r="E4" s="19" t="s">
        <v>3</v>
      </c>
      <c r="F4" s="20">
        <v>0</v>
      </c>
      <c r="G4" s="20">
        <v>1353.1973316198009</v>
      </c>
      <c r="J4" s="12"/>
      <c r="K4" s="12"/>
    </row>
    <row r="5" spans="1:11" ht="15">
      <c r="A5" s="19" t="s">
        <v>4</v>
      </c>
      <c r="B5" s="20">
        <v>0</v>
      </c>
      <c r="C5" s="20">
        <v>225.55011400000001</v>
      </c>
      <c r="E5" s="19" t="s">
        <v>4</v>
      </c>
      <c r="F5" s="20">
        <v>0</v>
      </c>
      <c r="G5" s="20">
        <v>1359.8275629775731</v>
      </c>
      <c r="J5" s="12"/>
      <c r="K5" s="12"/>
    </row>
    <row r="6" spans="1:11" ht="15">
      <c r="A6" s="19" t="s">
        <v>5</v>
      </c>
      <c r="B6" s="20">
        <v>0</v>
      </c>
      <c r="C6" s="20">
        <v>213.505098</v>
      </c>
      <c r="E6" s="19" t="s">
        <v>5</v>
      </c>
      <c r="F6" s="20">
        <v>0</v>
      </c>
      <c r="G6" s="20">
        <v>1297.2231887983939</v>
      </c>
      <c r="J6" s="12"/>
      <c r="K6" s="12"/>
    </row>
    <row r="7" spans="1:11" ht="15">
      <c r="A7" s="19" t="s">
        <v>6</v>
      </c>
      <c r="B7" s="20">
        <v>0</v>
      </c>
      <c r="C7" s="20">
        <v>221.930654</v>
      </c>
      <c r="E7" s="19" t="s">
        <v>6</v>
      </c>
      <c r="F7" s="20">
        <v>0</v>
      </c>
      <c r="G7" s="20">
        <v>1377.085417935298</v>
      </c>
      <c r="J7" s="12"/>
      <c r="K7" s="12"/>
    </row>
    <row r="8" spans="1:11" ht="15">
      <c r="A8" s="19" t="s">
        <v>7</v>
      </c>
      <c r="B8" s="20">
        <v>0</v>
      </c>
      <c r="C8" s="20">
        <v>220.626881</v>
      </c>
      <c r="E8" s="19" t="s">
        <v>7</v>
      </c>
      <c r="F8" s="20">
        <v>0</v>
      </c>
      <c r="G8" s="20">
        <v>1320.215323096204</v>
      </c>
      <c r="J8" s="12"/>
      <c r="K8" s="12"/>
    </row>
    <row r="9" spans="1:11" ht="15">
      <c r="A9" s="19" t="s">
        <v>8</v>
      </c>
      <c r="B9" s="20">
        <v>0</v>
      </c>
      <c r="C9" s="20">
        <v>192.284482</v>
      </c>
      <c r="E9" s="19" t="s">
        <v>8</v>
      </c>
      <c r="F9" s="20">
        <v>0</v>
      </c>
      <c r="G9" s="20">
        <v>1086.785370812695</v>
      </c>
      <c r="J9" s="12"/>
      <c r="K9" s="12"/>
    </row>
    <row r="10" spans="1:11" ht="15">
      <c r="A10" s="19" t="s">
        <v>9</v>
      </c>
      <c r="B10" s="20">
        <v>0</v>
      </c>
      <c r="C10" s="20">
        <v>221.95718400000001</v>
      </c>
      <c r="E10" s="19" t="s">
        <v>9</v>
      </c>
      <c r="F10" s="20">
        <v>0</v>
      </c>
      <c r="G10" s="20">
        <v>1284.371478900425</v>
      </c>
      <c r="J10" s="12"/>
      <c r="K10" s="12"/>
    </row>
    <row r="11" spans="1:11" ht="15">
      <c r="A11" s="19" t="s">
        <v>10</v>
      </c>
      <c r="B11" s="20">
        <v>0</v>
      </c>
      <c r="C11" s="20">
        <v>230.17899700000001</v>
      </c>
      <c r="E11" s="19" t="s">
        <v>10</v>
      </c>
      <c r="F11" s="20">
        <v>0</v>
      </c>
      <c r="G11" s="20">
        <v>1362.5034189135761</v>
      </c>
      <c r="J11" s="12"/>
      <c r="K11" s="12"/>
    </row>
    <row r="12" spans="1:11" ht="15">
      <c r="A12" s="19" t="s">
        <v>11</v>
      </c>
      <c r="B12" s="20">
        <v>0</v>
      </c>
      <c r="C12" s="20">
        <v>199.62986100000001</v>
      </c>
      <c r="E12" s="19" t="s">
        <v>11</v>
      </c>
      <c r="F12" s="20">
        <v>0</v>
      </c>
      <c r="G12" s="20">
        <v>1238.094449747442</v>
      </c>
      <c r="J12" s="12"/>
      <c r="K12" s="12"/>
    </row>
    <row r="13" spans="1:11" ht="15">
      <c r="A13" s="19" t="s">
        <v>12</v>
      </c>
      <c r="B13" s="20">
        <v>0</v>
      </c>
      <c r="C13" s="20">
        <v>240.68793700000001</v>
      </c>
      <c r="E13" s="19" t="s">
        <v>12</v>
      </c>
      <c r="F13" s="20">
        <v>0</v>
      </c>
      <c r="G13" s="20">
        <v>1537.533446775202</v>
      </c>
      <c r="J13" s="12"/>
      <c r="K13" s="12"/>
    </row>
    <row r="14" spans="1:11">
      <c r="A14" t="s">
        <v>2</v>
      </c>
      <c r="B14" s="12"/>
      <c r="C14" s="12"/>
      <c r="E14" t="s">
        <v>2</v>
      </c>
      <c r="F14" s="12"/>
      <c r="G14" s="12"/>
      <c r="I14" t="s">
        <v>2</v>
      </c>
      <c r="J14" s="12"/>
      <c r="K14" s="12"/>
    </row>
    <row r="15" spans="1:11">
      <c r="A15" t="s">
        <v>3</v>
      </c>
      <c r="B15" s="12"/>
      <c r="C15" s="12"/>
      <c r="E15" t="s">
        <v>3</v>
      </c>
      <c r="F15" s="12"/>
      <c r="G15" s="12"/>
      <c r="I15" t="s">
        <v>3</v>
      </c>
      <c r="J15" s="12"/>
      <c r="K15" s="12"/>
    </row>
    <row r="16" spans="1:11">
      <c r="A16" t="s">
        <v>4</v>
      </c>
      <c r="B16" s="12"/>
      <c r="C16" s="12"/>
      <c r="E16" t="s">
        <v>4</v>
      </c>
      <c r="F16" s="12"/>
      <c r="G16" s="12"/>
      <c r="I16" t="s">
        <v>4</v>
      </c>
      <c r="J16" s="12"/>
      <c r="K16" s="12"/>
    </row>
    <row r="17" spans="1:11">
      <c r="A17" t="s">
        <v>5</v>
      </c>
      <c r="B17" s="12"/>
      <c r="C17" s="12"/>
      <c r="E17" t="s">
        <v>5</v>
      </c>
      <c r="F17" s="12"/>
      <c r="G17" s="12"/>
      <c r="I17" t="s">
        <v>5</v>
      </c>
      <c r="J17" s="12"/>
      <c r="K17" s="12"/>
    </row>
    <row r="18" spans="1:11">
      <c r="A18" t="s">
        <v>6</v>
      </c>
      <c r="B18" s="12"/>
      <c r="C18" s="12"/>
      <c r="E18" t="s">
        <v>6</v>
      </c>
      <c r="F18" s="12"/>
      <c r="G18" s="12"/>
      <c r="I18" t="s">
        <v>6</v>
      </c>
      <c r="J18" s="12"/>
      <c r="K18" s="12"/>
    </row>
    <row r="19" spans="1:11">
      <c r="A19" t="s">
        <v>7</v>
      </c>
      <c r="B19" s="12"/>
      <c r="C19" s="12"/>
      <c r="E19" t="s">
        <v>7</v>
      </c>
      <c r="F19" s="12"/>
      <c r="G19" s="12"/>
      <c r="I19" t="s">
        <v>7</v>
      </c>
      <c r="J19" s="12"/>
      <c r="K19" s="12"/>
    </row>
    <row r="20" spans="1:11">
      <c r="A20" t="s">
        <v>8</v>
      </c>
      <c r="B20" s="12"/>
      <c r="C20" s="12"/>
      <c r="E20" t="s">
        <v>8</v>
      </c>
      <c r="F20" s="12"/>
      <c r="G20" s="12"/>
      <c r="I20" t="s">
        <v>8</v>
      </c>
      <c r="J20" s="12"/>
      <c r="K20" s="12"/>
    </row>
    <row r="21" spans="1:11">
      <c r="A21" t="s">
        <v>9</v>
      </c>
      <c r="B21" s="12"/>
      <c r="C21" s="12"/>
      <c r="E21" t="s">
        <v>9</v>
      </c>
      <c r="F21" s="12"/>
      <c r="G21" s="12"/>
      <c r="I21" t="s">
        <v>9</v>
      </c>
      <c r="J21" s="12"/>
      <c r="K21" s="12"/>
    </row>
    <row r="22" spans="1:11">
      <c r="A22" t="s">
        <v>10</v>
      </c>
      <c r="B22" s="12"/>
      <c r="C22" s="12"/>
      <c r="E22" t="s">
        <v>10</v>
      </c>
      <c r="F22" s="12"/>
      <c r="G22" s="12"/>
      <c r="I22" t="s">
        <v>10</v>
      </c>
      <c r="J22" s="12"/>
      <c r="K22" s="12"/>
    </row>
    <row r="23" spans="1:11">
      <c r="A23" t="s">
        <v>11</v>
      </c>
      <c r="B23" s="12"/>
      <c r="C23" s="12"/>
      <c r="E23" t="s">
        <v>11</v>
      </c>
      <c r="F23" s="12"/>
      <c r="G23" s="12"/>
      <c r="I23" t="s">
        <v>11</v>
      </c>
      <c r="J23" s="12"/>
      <c r="K23" s="12"/>
    </row>
    <row r="24" spans="1:11">
      <c r="A24" t="s">
        <v>12</v>
      </c>
      <c r="B24" s="12"/>
      <c r="C24" s="12"/>
      <c r="E24" t="s">
        <v>12</v>
      </c>
      <c r="F24" s="12"/>
      <c r="G24" s="12"/>
      <c r="I24" t="s">
        <v>12</v>
      </c>
      <c r="J24" s="12"/>
      <c r="K24" s="12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40"/>
  <sheetViews>
    <sheetView workbookViewId="0"/>
  </sheetViews>
  <sheetFormatPr defaultRowHeight="14.45"/>
  <cols>
    <col min="1" max="1" width="56.7109375" customWidth="1"/>
  </cols>
  <sheetData>
    <row r="1" spans="1:13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3">
      <c r="A3" s="7">
        <v>2018</v>
      </c>
      <c r="B3" s="2">
        <v>189.17730899999998</v>
      </c>
      <c r="C3" s="2">
        <v>161.676626</v>
      </c>
      <c r="D3" s="2">
        <v>176.757811</v>
      </c>
      <c r="E3" s="2">
        <v>187.35480999999999</v>
      </c>
      <c r="F3" s="2">
        <v>188.291708</v>
      </c>
      <c r="G3" s="2">
        <v>175.7</v>
      </c>
      <c r="H3" s="2">
        <v>183.34065799999999</v>
      </c>
      <c r="I3" s="2">
        <v>175.43557300000001</v>
      </c>
      <c r="J3" s="2">
        <v>155.58762300000001</v>
      </c>
      <c r="K3" s="2">
        <v>204</v>
      </c>
      <c r="L3" s="2">
        <v>187.490793</v>
      </c>
      <c r="M3" s="2">
        <v>172.63853900000001</v>
      </c>
    </row>
    <row r="4" spans="1:13">
      <c r="A4" s="7">
        <v>2017</v>
      </c>
      <c r="B4" s="2">
        <v>172.82</v>
      </c>
      <c r="C4" s="2">
        <v>154.569683</v>
      </c>
      <c r="D4" s="2">
        <v>183.39511400000001</v>
      </c>
      <c r="E4" s="2">
        <v>154.80332999999999</v>
      </c>
      <c r="F4" s="2">
        <v>191.99</v>
      </c>
      <c r="G4" s="2">
        <v>180.96458200000001</v>
      </c>
      <c r="H4" s="2">
        <v>164.92348699999999</v>
      </c>
      <c r="I4" s="2">
        <v>168.60698600000001</v>
      </c>
      <c r="J4" s="2">
        <v>158.328711</v>
      </c>
      <c r="K4" s="2">
        <v>188.18786900000001</v>
      </c>
      <c r="L4" s="2">
        <v>180.08944600000001</v>
      </c>
      <c r="M4" s="2">
        <v>177</v>
      </c>
    </row>
    <row r="5" spans="1:13" s="4" customFormat="1">
      <c r="A5" s="6" t="s">
        <v>14</v>
      </c>
      <c r="B5" s="5">
        <f t="shared" ref="B5:M5" si="0">((B3/B4)-1)*100</f>
        <v>9.4649398217798719</v>
      </c>
      <c r="C5" s="5">
        <f t="shared" si="0"/>
        <v>4.5978893545379096</v>
      </c>
      <c r="D5" s="5">
        <f t="shared" si="0"/>
        <v>-3.6191274975842624</v>
      </c>
      <c r="E5" s="5">
        <f t="shared" si="0"/>
        <v>21.027635516626162</v>
      </c>
      <c r="F5" s="5">
        <f t="shared" si="0"/>
        <v>-1.9262940778165594</v>
      </c>
      <c r="G5" s="5">
        <f t="shared" si="0"/>
        <v>-2.9091781064650601</v>
      </c>
      <c r="H5" s="5">
        <f t="shared" si="0"/>
        <v>11.167100171729928</v>
      </c>
      <c r="I5" s="5">
        <f t="shared" si="0"/>
        <v>4.0500024121183253</v>
      </c>
      <c r="J5" s="5">
        <f t="shared" si="0"/>
        <v>-1.7312640156591619</v>
      </c>
      <c r="K5" s="5">
        <f t="shared" si="0"/>
        <v>8.4023115220035685</v>
      </c>
      <c r="L5" s="5">
        <f t="shared" si="0"/>
        <v>4.109817184955955</v>
      </c>
      <c r="M5" s="5">
        <f t="shared" si="0"/>
        <v>-2.4641022598870022</v>
      </c>
    </row>
    <row r="6" spans="1:13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3" t="s">
        <v>15</v>
      </c>
    </row>
    <row r="8" spans="1:13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3" t="s">
        <v>12</v>
      </c>
    </row>
    <row r="9" spans="1:13">
      <c r="A9" s="7">
        <v>2018</v>
      </c>
      <c r="B9" s="2">
        <v>1060.3468626686999</v>
      </c>
      <c r="C9" s="2">
        <v>890.92980921635001</v>
      </c>
      <c r="D9" s="2">
        <v>1075.1429760000001</v>
      </c>
      <c r="E9" s="2">
        <v>1103.1097159999999</v>
      </c>
      <c r="F9" s="2">
        <v>1107.6042618798992</v>
      </c>
      <c r="G9" s="2">
        <v>1043</v>
      </c>
      <c r="H9" s="2">
        <v>1025.811494</v>
      </c>
      <c r="I9" s="2">
        <v>905.51598799999999</v>
      </c>
      <c r="J9" s="2">
        <v>882.17021399999999</v>
      </c>
      <c r="K9" s="2">
        <v>1090.6805859999999</v>
      </c>
      <c r="L9" s="2">
        <v>1074.7566899999999</v>
      </c>
      <c r="M9" s="2">
        <v>1062.780794</v>
      </c>
    </row>
    <row r="10" spans="1:13">
      <c r="A10" s="7">
        <v>2017</v>
      </c>
      <c r="B10" s="2">
        <v>949.13</v>
      </c>
      <c r="C10" s="2">
        <v>816.59167045425579</v>
      </c>
      <c r="D10" s="2">
        <v>1040.81521</v>
      </c>
      <c r="E10" s="2">
        <v>937.01931999999999</v>
      </c>
      <c r="F10" s="2">
        <v>1061.67</v>
      </c>
      <c r="G10" s="2">
        <v>1005.239656</v>
      </c>
      <c r="H10" s="2">
        <v>909.13793499999997</v>
      </c>
      <c r="I10" s="2">
        <v>850.13050399999997</v>
      </c>
      <c r="J10" s="2">
        <v>848.85055999999997</v>
      </c>
      <c r="K10" s="2">
        <v>994.45452799999998</v>
      </c>
      <c r="L10" s="2">
        <v>1007.9754655042539</v>
      </c>
      <c r="M10" s="2">
        <v>1046.5374395137721</v>
      </c>
    </row>
    <row r="11" spans="1:13">
      <c r="A11" s="6" t="s">
        <v>14</v>
      </c>
      <c r="B11" s="1">
        <f t="shared" ref="B11:M11" si="1">((B9/B10)-1)*100</f>
        <v>11.717769185327608</v>
      </c>
      <c r="C11" s="1">
        <f t="shared" si="1"/>
        <v>9.1034652264749596</v>
      </c>
      <c r="D11" s="1">
        <f t="shared" si="1"/>
        <v>3.2981614478904575</v>
      </c>
      <c r="E11" s="1">
        <f t="shared" si="1"/>
        <v>17.725397166837496</v>
      </c>
      <c r="F11" s="1">
        <f t="shared" si="1"/>
        <v>4.3266044891443922</v>
      </c>
      <c r="G11" s="1">
        <f t="shared" si="1"/>
        <v>3.756352405579988</v>
      </c>
      <c r="H11" s="1">
        <f t="shared" si="1"/>
        <v>12.833427636038541</v>
      </c>
      <c r="I11" s="1">
        <f t="shared" si="1"/>
        <v>6.514939028702349</v>
      </c>
      <c r="J11" s="1">
        <f t="shared" si="1"/>
        <v>3.9252673639044389</v>
      </c>
      <c r="K11" s="1">
        <f t="shared" si="1"/>
        <v>9.6762652580530961</v>
      </c>
      <c r="L11" s="1">
        <f t="shared" si="1"/>
        <v>6.6252827356604094</v>
      </c>
      <c r="M11" s="1">
        <f t="shared" si="1"/>
        <v>1.552104480253913</v>
      </c>
    </row>
    <row r="12" spans="1:13">
      <c r="A12" s="3"/>
    </row>
    <row r="13" spans="1:13" ht="28.9">
      <c r="A13" s="13" t="s">
        <v>22</v>
      </c>
    </row>
    <row r="14" spans="1:13">
      <c r="A14" s="3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3" t="s">
        <v>10</v>
      </c>
      <c r="L14" s="3" t="s">
        <v>11</v>
      </c>
      <c r="M14" s="3" t="s">
        <v>12</v>
      </c>
    </row>
    <row r="15" spans="1:13">
      <c r="A15" s="7">
        <v>2018</v>
      </c>
      <c r="B15" s="2">
        <v>49.388323999999997</v>
      </c>
      <c r="C15" s="2">
        <v>48.876111000000002</v>
      </c>
      <c r="D15" s="2">
        <v>59.518920999999999</v>
      </c>
      <c r="E15" s="2">
        <v>62.770755999999999</v>
      </c>
      <c r="F15" s="2">
        <v>70.621470000000002</v>
      </c>
      <c r="G15" s="2">
        <v>71.089056999999997</v>
      </c>
      <c r="H15" s="2">
        <v>66.948530000000005</v>
      </c>
      <c r="I15" s="2">
        <v>68.968711999999996</v>
      </c>
      <c r="J15" s="2">
        <v>69.663894999999997</v>
      </c>
      <c r="K15" s="2">
        <v>72.151515000000003</v>
      </c>
      <c r="L15" s="2">
        <v>71.453768999999994</v>
      </c>
      <c r="M15" s="2">
        <v>79.438332000000003</v>
      </c>
    </row>
    <row r="16" spans="1:13">
      <c r="A16" s="7">
        <v>2017</v>
      </c>
      <c r="B16" s="2">
        <v>31.954805</v>
      </c>
      <c r="C16" s="2">
        <v>32.089281999999997</v>
      </c>
      <c r="D16" s="2">
        <v>39.331028000000003</v>
      </c>
      <c r="E16" s="2">
        <v>41.193223000000003</v>
      </c>
      <c r="F16" s="2">
        <v>47.344748000000003</v>
      </c>
      <c r="G16" s="2">
        <v>48.591456000000001</v>
      </c>
      <c r="H16" s="2">
        <v>47.472746999999998</v>
      </c>
      <c r="I16" s="2">
        <v>49.835383999999998</v>
      </c>
      <c r="J16" s="8">
        <v>50.024306000000003</v>
      </c>
      <c r="K16" s="2">
        <v>52.187865000000002</v>
      </c>
      <c r="L16" s="2">
        <v>52.571272999999998</v>
      </c>
      <c r="M16" s="2">
        <v>59.719192</v>
      </c>
    </row>
    <row r="17" spans="1:13">
      <c r="A17" s="6" t="s">
        <v>14</v>
      </c>
      <c r="B17" s="2">
        <v>54.556799830260246</v>
      </c>
      <c r="C17" s="2">
        <v>52.312884407946569</v>
      </c>
      <c r="D17" s="2">
        <v>51.328160047075279</v>
      </c>
      <c r="E17" s="2">
        <v>52.381269122836052</v>
      </c>
      <c r="F17" s="2">
        <v>49.16431702202744</v>
      </c>
      <c r="G17" s="2">
        <v>46.299499648662511</v>
      </c>
      <c r="H17" s="2">
        <v>41.02518651385396</v>
      </c>
      <c r="I17" s="2">
        <v>38.393058233483266</v>
      </c>
      <c r="J17" s="2">
        <v>39.260092883647381</v>
      </c>
      <c r="K17" s="2">
        <v>38.253433053833483</v>
      </c>
      <c r="L17" s="2">
        <v>35.91789759399586</v>
      </c>
      <c r="M17" s="2">
        <v>33.019770260789862</v>
      </c>
    </row>
    <row r="22" spans="1:13">
      <c r="C22" s="2"/>
    </row>
    <row r="23" spans="1:13">
      <c r="A23" s="3" t="s">
        <v>16</v>
      </c>
    </row>
    <row r="24" spans="1:13" ht="28.9">
      <c r="A24" s="9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2018</v>
      </c>
      <c r="B26" s="2">
        <v>189.17730899999998</v>
      </c>
      <c r="C26" s="2">
        <v>161.676626</v>
      </c>
      <c r="D26" s="2">
        <v>176.757811</v>
      </c>
      <c r="E26" s="2">
        <v>187.35480999999999</v>
      </c>
      <c r="F26" s="2">
        <v>188.291708</v>
      </c>
      <c r="G26" s="2">
        <v>175.7</v>
      </c>
      <c r="H26" s="2">
        <v>183.34065799999999</v>
      </c>
      <c r="I26" s="2">
        <v>175.43557300000001</v>
      </c>
      <c r="J26" s="2">
        <v>155.58762300000001</v>
      </c>
      <c r="K26" s="2">
        <v>204</v>
      </c>
      <c r="L26" s="2">
        <v>187.490793</v>
      </c>
      <c r="M26" s="2">
        <v>172.63853900000001</v>
      </c>
    </row>
    <row r="27" spans="1:13">
      <c r="A27" s="7">
        <v>2017</v>
      </c>
      <c r="B27" s="2">
        <v>172.82</v>
      </c>
      <c r="C27" s="2">
        <v>154.569683</v>
      </c>
      <c r="D27" s="2">
        <v>183.39511400000001</v>
      </c>
      <c r="E27" s="2">
        <v>154.80332999999999</v>
      </c>
      <c r="F27" s="2">
        <v>191.99</v>
      </c>
      <c r="G27" s="2">
        <v>180.96458200000001</v>
      </c>
      <c r="H27" s="2">
        <v>164.92348699999999</v>
      </c>
      <c r="I27" s="2">
        <v>168.60698600000001</v>
      </c>
      <c r="J27" s="2">
        <v>158.328711</v>
      </c>
      <c r="K27" s="2">
        <v>188.18786900000001</v>
      </c>
      <c r="L27" s="2">
        <v>180.08944600000001</v>
      </c>
      <c r="M27" s="2">
        <v>177</v>
      </c>
    </row>
    <row r="28" spans="1:13">
      <c r="A28" s="10" t="s">
        <v>20</v>
      </c>
      <c r="B28" s="5">
        <f t="shared" ref="B28:M28" si="2">((B26/B27)-1)*100</f>
        <v>9.4649398217798719</v>
      </c>
      <c r="C28" s="5">
        <f t="shared" si="2"/>
        <v>4.5978893545379096</v>
      </c>
      <c r="D28" s="5">
        <f t="shared" si="2"/>
        <v>-3.6191274975842624</v>
      </c>
      <c r="E28" s="5">
        <f t="shared" si="2"/>
        <v>21.027635516626162</v>
      </c>
      <c r="F28" s="5">
        <f t="shared" si="2"/>
        <v>-1.9262940778165594</v>
      </c>
      <c r="G28" s="5">
        <f t="shared" si="2"/>
        <v>-2.9091781064650601</v>
      </c>
      <c r="H28" s="5">
        <f t="shared" si="2"/>
        <v>11.167100171729928</v>
      </c>
      <c r="I28" s="5">
        <f t="shared" si="2"/>
        <v>4.0500024121183253</v>
      </c>
      <c r="J28" s="5">
        <f t="shared" si="2"/>
        <v>-1.7312640156591619</v>
      </c>
      <c r="K28" s="5">
        <f t="shared" si="2"/>
        <v>8.4023115220035685</v>
      </c>
      <c r="L28" s="5">
        <f t="shared" si="2"/>
        <v>4.109817184955955</v>
      </c>
      <c r="M28" s="5">
        <f t="shared" si="2"/>
        <v>-2.4641022598870022</v>
      </c>
    </row>
    <row r="29" spans="1:1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9" t="s">
        <v>21</v>
      </c>
    </row>
    <row r="31" spans="1:13">
      <c r="A31" s="3"/>
      <c r="B31" s="3" t="s">
        <v>1</v>
      </c>
      <c r="C31" s="3" t="s">
        <v>2</v>
      </c>
      <c r="D31" s="3" t="s">
        <v>3</v>
      </c>
      <c r="E31" s="3" t="s">
        <v>4</v>
      </c>
      <c r="F31" s="3" t="s">
        <v>18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19</v>
      </c>
      <c r="L31" s="3" t="s">
        <v>11</v>
      </c>
      <c r="M31" s="3" t="s">
        <v>12</v>
      </c>
    </row>
    <row r="32" spans="1:13">
      <c r="A32" s="7">
        <v>2018</v>
      </c>
      <c r="B32" s="2">
        <v>1060.3468626686999</v>
      </c>
      <c r="C32" s="2">
        <v>890.92980921635001</v>
      </c>
      <c r="D32" s="2">
        <v>1075.1429760000001</v>
      </c>
      <c r="E32" s="2">
        <v>1103.1097159999999</v>
      </c>
      <c r="F32" s="2">
        <v>1107.6042618798992</v>
      </c>
      <c r="G32" s="2">
        <v>1043</v>
      </c>
      <c r="H32" s="2">
        <v>1025.811494</v>
      </c>
      <c r="I32" s="2">
        <v>905.51598799999999</v>
      </c>
      <c r="J32" s="2">
        <v>882.17021399999999</v>
      </c>
      <c r="K32" s="2">
        <v>1090.6805859999999</v>
      </c>
      <c r="L32" s="2">
        <v>1074.7566899999999</v>
      </c>
      <c r="M32" s="2">
        <v>1062.780794</v>
      </c>
    </row>
    <row r="33" spans="1:13">
      <c r="A33" s="7">
        <v>2017</v>
      </c>
      <c r="B33" s="2">
        <v>949.13</v>
      </c>
      <c r="C33" s="2">
        <v>816.59167045425579</v>
      </c>
      <c r="D33" s="2">
        <v>1040.81521</v>
      </c>
      <c r="E33" s="2">
        <v>937.01931999999999</v>
      </c>
      <c r="F33" s="2">
        <v>1061.67</v>
      </c>
      <c r="G33" s="2">
        <v>1005.239656</v>
      </c>
      <c r="H33" s="2">
        <v>909.13793499999997</v>
      </c>
      <c r="I33" s="2">
        <v>850.13050399999997</v>
      </c>
      <c r="J33" s="2">
        <v>848.85055999999997</v>
      </c>
      <c r="K33" s="2">
        <v>994.45452799999998</v>
      </c>
      <c r="L33" s="2">
        <v>1007.9754655042539</v>
      </c>
      <c r="M33" s="2">
        <v>1046.5374395137721</v>
      </c>
    </row>
    <row r="34" spans="1:13">
      <c r="A34" s="10" t="s">
        <v>20</v>
      </c>
      <c r="B34" s="1">
        <f t="shared" ref="B34:M34" si="3">((B32/B33)-1)*100</f>
        <v>11.717769185327608</v>
      </c>
      <c r="C34" s="1">
        <f t="shared" si="3"/>
        <v>9.1034652264749596</v>
      </c>
      <c r="D34" s="1">
        <f t="shared" si="3"/>
        <v>3.2981614478904575</v>
      </c>
      <c r="E34" s="1">
        <f t="shared" si="3"/>
        <v>17.725397166837496</v>
      </c>
      <c r="F34" s="1">
        <f t="shared" si="3"/>
        <v>4.3266044891443922</v>
      </c>
      <c r="G34" s="1">
        <f t="shared" si="3"/>
        <v>3.756352405579988</v>
      </c>
      <c r="H34" s="1">
        <f t="shared" si="3"/>
        <v>12.833427636038541</v>
      </c>
      <c r="I34" s="1">
        <f t="shared" si="3"/>
        <v>6.514939028702349</v>
      </c>
      <c r="J34" s="1">
        <f t="shared" si="3"/>
        <v>3.9252673639044389</v>
      </c>
      <c r="K34" s="1">
        <f t="shared" si="3"/>
        <v>9.6762652580530961</v>
      </c>
      <c r="L34" s="1">
        <f t="shared" si="3"/>
        <v>6.6252827356604094</v>
      </c>
      <c r="M34" s="1">
        <f t="shared" si="3"/>
        <v>1.552104480253913</v>
      </c>
    </row>
    <row r="35" spans="1:13">
      <c r="A35" s="3"/>
    </row>
    <row r="36" spans="1:13" ht="28.9">
      <c r="A36" s="13" t="s">
        <v>23</v>
      </c>
    </row>
    <row r="37" spans="1:13">
      <c r="A37" s="3"/>
      <c r="B37" s="3" t="s">
        <v>1</v>
      </c>
      <c r="C37" s="3" t="s">
        <v>2</v>
      </c>
      <c r="D37" s="3" t="s">
        <v>3</v>
      </c>
      <c r="E37" s="3" t="s">
        <v>4</v>
      </c>
      <c r="F37" s="3" t="s">
        <v>18</v>
      </c>
      <c r="G37" s="3" t="s">
        <v>6</v>
      </c>
      <c r="H37" s="3" t="s">
        <v>7</v>
      </c>
      <c r="I37" s="3" t="s">
        <v>8</v>
      </c>
      <c r="J37" s="3" t="s">
        <v>9</v>
      </c>
      <c r="K37" s="3" t="s">
        <v>19</v>
      </c>
      <c r="L37" s="3" t="s">
        <v>11</v>
      </c>
      <c r="M37" s="3" t="s">
        <v>12</v>
      </c>
    </row>
    <row r="38" spans="1:13">
      <c r="A38" s="7">
        <v>2018</v>
      </c>
      <c r="B38" s="2">
        <v>49.388323999999997</v>
      </c>
      <c r="C38" s="2">
        <v>48.876111000000002</v>
      </c>
      <c r="D38" s="2">
        <v>59.518920999999999</v>
      </c>
      <c r="E38" s="2">
        <v>62.770755999999999</v>
      </c>
      <c r="F38" s="2">
        <v>70.621470000000002</v>
      </c>
      <c r="G38" s="2">
        <v>71.089056999999997</v>
      </c>
      <c r="H38" s="2">
        <v>66.948530000000005</v>
      </c>
      <c r="I38" s="2">
        <v>68.968711999999996</v>
      </c>
      <c r="J38" s="2">
        <v>69.663894999999997</v>
      </c>
      <c r="K38" s="2">
        <v>72.151515000000003</v>
      </c>
      <c r="L38" s="2">
        <v>71.453768999999994</v>
      </c>
      <c r="M38" s="2">
        <v>79.438332000000003</v>
      </c>
    </row>
    <row r="39" spans="1:13">
      <c r="A39" s="7">
        <v>2017</v>
      </c>
      <c r="B39" s="2">
        <v>31.954805</v>
      </c>
      <c r="C39" s="2">
        <v>32.089281999999997</v>
      </c>
      <c r="D39" s="2">
        <v>39.331028000000003</v>
      </c>
      <c r="E39" s="2">
        <v>41.193223000000003</v>
      </c>
      <c r="F39" s="2">
        <v>47.344748000000003</v>
      </c>
      <c r="G39" s="2">
        <v>48.591456000000001</v>
      </c>
      <c r="H39" s="2">
        <v>47.472746999999998</v>
      </c>
      <c r="I39" s="2">
        <v>49.835383999999998</v>
      </c>
      <c r="J39" s="2">
        <v>50.024306000000003</v>
      </c>
      <c r="K39" s="2">
        <v>52.187865000000002</v>
      </c>
      <c r="L39" s="2">
        <v>52.571272999999998</v>
      </c>
      <c r="M39" s="2">
        <v>59.719192</v>
      </c>
    </row>
    <row r="40" spans="1:13">
      <c r="A40" s="10" t="s">
        <v>20</v>
      </c>
      <c r="B40" s="2">
        <v>54.556799830260246</v>
      </c>
      <c r="C40" s="2">
        <v>52.312884407946569</v>
      </c>
      <c r="D40" s="2">
        <v>51.328160047075279</v>
      </c>
      <c r="E40" s="2">
        <v>52.381269122836052</v>
      </c>
      <c r="F40" s="2">
        <v>49.16431702202744</v>
      </c>
      <c r="G40" s="2">
        <v>46.299499648662511</v>
      </c>
      <c r="H40" s="2">
        <v>41.02518651385396</v>
      </c>
      <c r="I40" s="2">
        <v>38.393058233483266</v>
      </c>
      <c r="J40" s="2">
        <v>39.260092883647381</v>
      </c>
      <c r="K40" s="2">
        <v>38.253433053833483</v>
      </c>
      <c r="L40" s="2">
        <v>35.91789759399586</v>
      </c>
      <c r="M40" s="2">
        <v>33.019770260789862</v>
      </c>
    </row>
  </sheetData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40"/>
  <sheetViews>
    <sheetView workbookViewId="0"/>
  </sheetViews>
  <sheetFormatPr defaultRowHeight="14.45"/>
  <cols>
    <col min="1" max="1" width="56.5703125" customWidth="1"/>
  </cols>
  <sheetData>
    <row r="1" spans="1:13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3">
      <c r="A3" s="7">
        <v>2017</v>
      </c>
      <c r="B3" s="2">
        <v>172.82</v>
      </c>
      <c r="C3" s="2">
        <v>154.569683</v>
      </c>
      <c r="D3" s="2">
        <v>183.39511400000001</v>
      </c>
      <c r="E3" s="2">
        <v>154.80332999999999</v>
      </c>
      <c r="F3" s="2">
        <v>191.99</v>
      </c>
      <c r="G3" s="2">
        <v>180.96458200000001</v>
      </c>
      <c r="H3" s="2">
        <v>164.92348699999999</v>
      </c>
      <c r="I3" s="2">
        <v>168.60698600000001</v>
      </c>
      <c r="J3" s="2">
        <v>158.328711</v>
      </c>
      <c r="K3" s="2">
        <v>188.18786900000001</v>
      </c>
      <c r="L3" s="2">
        <v>180.08944600000001</v>
      </c>
      <c r="M3" s="2">
        <v>177</v>
      </c>
    </row>
    <row r="4" spans="1:13">
      <c r="A4" s="7">
        <v>2016</v>
      </c>
      <c r="B4">
        <v>152</v>
      </c>
      <c r="C4" s="2">
        <v>161.80000000000001</v>
      </c>
      <c r="D4" s="2">
        <v>169.5</v>
      </c>
      <c r="E4" s="2">
        <v>155.1</v>
      </c>
      <c r="F4" s="2">
        <v>177.5</v>
      </c>
      <c r="G4" s="2">
        <v>173.1</v>
      </c>
      <c r="H4" s="2">
        <v>148.30000000000001</v>
      </c>
      <c r="I4">
        <v>167</v>
      </c>
      <c r="J4" s="2">
        <v>160.19999999999999</v>
      </c>
      <c r="K4" s="2">
        <v>166.5</v>
      </c>
      <c r="L4" s="2">
        <v>170</v>
      </c>
      <c r="M4" s="2">
        <v>174.607608</v>
      </c>
    </row>
    <row r="5" spans="1:13" s="4" customFormat="1">
      <c r="A5" s="6" t="s">
        <v>14</v>
      </c>
      <c r="B5" s="5">
        <f>((B3/B4)-1)*100</f>
        <v>13.697368421052625</v>
      </c>
      <c r="C5" s="5">
        <f>((C3/C4)-1)*100</f>
        <v>-4.4686755253399379</v>
      </c>
      <c r="D5" s="5">
        <f>((D3/D4)-1)*100</f>
        <v>8.1977073746312801</v>
      </c>
      <c r="E5" s="5">
        <f>((E3/E4)-1)*100</f>
        <v>-0.1912765957446827</v>
      </c>
      <c r="F5" s="5">
        <f>((F3/F4)-1)*100</f>
        <v>8.1633802816901468</v>
      </c>
      <c r="G5" s="5">
        <f t="shared" ref="G5:M5" si="0">((G3/G4)-1)*100</f>
        <v>4.5433749277874247</v>
      </c>
      <c r="H5" s="5">
        <f t="shared" si="0"/>
        <v>11.209364126770049</v>
      </c>
      <c r="I5" s="5">
        <f t="shared" si="0"/>
        <v>0.96226706586826083</v>
      </c>
      <c r="J5" s="5">
        <f t="shared" si="0"/>
        <v>-1.168095505617972</v>
      </c>
      <c r="K5" s="5">
        <f t="shared" si="0"/>
        <v>13.025747147147149</v>
      </c>
      <c r="L5" s="5">
        <f t="shared" si="0"/>
        <v>5.9349682352941135</v>
      </c>
      <c r="M5" s="5">
        <f t="shared" si="0"/>
        <v>1.3701533555170231</v>
      </c>
    </row>
    <row r="6" spans="1:13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3" t="s">
        <v>15</v>
      </c>
    </row>
    <row r="8" spans="1:13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3" t="s">
        <v>12</v>
      </c>
    </row>
    <row r="9" spans="1:13">
      <c r="A9" s="7">
        <v>2017</v>
      </c>
      <c r="B9" s="2">
        <v>949.13</v>
      </c>
      <c r="C9" s="2">
        <v>816.59167045425579</v>
      </c>
      <c r="D9" s="2">
        <v>1040.81521</v>
      </c>
      <c r="E9" s="2">
        <v>937.01931999999999</v>
      </c>
      <c r="F9" s="2">
        <v>1061.67</v>
      </c>
      <c r="G9" s="2">
        <v>1005.239656</v>
      </c>
      <c r="H9" s="2">
        <v>909.13793499999997</v>
      </c>
      <c r="I9" s="2">
        <v>850.13050399999997</v>
      </c>
      <c r="J9" s="2">
        <v>848.85055999999997</v>
      </c>
      <c r="K9" s="2">
        <v>994.45452799999998</v>
      </c>
      <c r="L9" s="2">
        <v>1007.9754655042539</v>
      </c>
      <c r="M9" s="2">
        <v>1046.5374395137721</v>
      </c>
    </row>
    <row r="10" spans="1:13">
      <c r="A10" s="7">
        <v>2016</v>
      </c>
      <c r="B10" s="2">
        <v>851.22100903093008</v>
      </c>
      <c r="C10" s="2">
        <v>807.46657438267005</v>
      </c>
      <c r="D10" s="2">
        <v>952.40727057276001</v>
      </c>
      <c r="E10" s="2">
        <v>892</v>
      </c>
      <c r="F10" s="2">
        <v>972</v>
      </c>
      <c r="G10" s="2">
        <v>928</v>
      </c>
      <c r="H10" s="2">
        <v>822</v>
      </c>
      <c r="I10" s="2">
        <v>807</v>
      </c>
      <c r="J10" s="2">
        <v>839</v>
      </c>
      <c r="K10" s="2">
        <v>871</v>
      </c>
      <c r="L10" s="2">
        <v>903</v>
      </c>
      <c r="M10" s="2">
        <v>1010.858148</v>
      </c>
    </row>
    <row r="11" spans="1:13">
      <c r="A11" s="6" t="s">
        <v>14</v>
      </c>
      <c r="B11" s="1">
        <f>((B9/B10)-1)*100</f>
        <v>11.502182151323325</v>
      </c>
      <c r="C11" s="1">
        <f>((C9/C10)-1)*100</f>
        <v>1.1300896360399992</v>
      </c>
      <c r="D11" s="1">
        <f>((D9/D10)-1)*100</f>
        <v>9.2825771241827226</v>
      </c>
      <c r="E11" s="1">
        <f>((E9/E10)-1)*100</f>
        <v>5.0470089686098563</v>
      </c>
      <c r="F11" s="1">
        <f>((F9/F10)-1)*100</f>
        <v>9.2253086419753281</v>
      </c>
      <c r="G11" s="1">
        <f t="shared" ref="G11:M11" si="1">((G9/G10)-1)*100</f>
        <v>8.3232387931034388</v>
      </c>
      <c r="H11" s="1">
        <f t="shared" si="1"/>
        <v>10.600722019464715</v>
      </c>
      <c r="I11" s="1">
        <f t="shared" si="1"/>
        <v>5.3445482032218106</v>
      </c>
      <c r="J11" s="1">
        <f t="shared" si="1"/>
        <v>1.1740834326579241</v>
      </c>
      <c r="K11" s="1">
        <f t="shared" si="1"/>
        <v>14.173883811710674</v>
      </c>
      <c r="L11" s="1">
        <f t="shared" si="1"/>
        <v>11.625189978322691</v>
      </c>
      <c r="M11" s="1">
        <f t="shared" si="1"/>
        <v>3.5296041867362016</v>
      </c>
    </row>
    <row r="12" spans="1:13">
      <c r="A12" s="3"/>
    </row>
    <row r="13" spans="1:13" ht="28.9">
      <c r="A13" s="13" t="s">
        <v>22</v>
      </c>
    </row>
    <row r="14" spans="1:13">
      <c r="A14" s="3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3" t="s">
        <v>10</v>
      </c>
      <c r="L14" s="3" t="s">
        <v>11</v>
      </c>
      <c r="M14" s="3" t="s">
        <v>12</v>
      </c>
    </row>
    <row r="15" spans="1:13">
      <c r="A15" s="7">
        <v>2017</v>
      </c>
      <c r="B15" s="2">
        <v>31.954805</v>
      </c>
      <c r="C15" s="2">
        <v>32.089281999999997</v>
      </c>
      <c r="D15" s="2">
        <v>39.331028000000003</v>
      </c>
      <c r="E15" s="2">
        <v>41.193223000000003</v>
      </c>
      <c r="F15" s="2">
        <v>47.344748000000003</v>
      </c>
      <c r="G15" s="2">
        <v>48.591456000000001</v>
      </c>
      <c r="H15" s="2">
        <v>47.472746999999998</v>
      </c>
      <c r="I15" s="2">
        <v>49.835383999999998</v>
      </c>
      <c r="J15" s="2">
        <v>50.024306000000003</v>
      </c>
      <c r="K15" s="2">
        <v>52.187865000000002</v>
      </c>
      <c r="L15" s="2">
        <v>52.571272999999998</v>
      </c>
      <c r="M15" s="2">
        <v>59.719192</v>
      </c>
    </row>
    <row r="16" spans="1:13">
      <c r="A16" s="7">
        <v>2016</v>
      </c>
      <c r="B16" s="2">
        <v>18.870726999999999</v>
      </c>
      <c r="C16" s="2">
        <v>19.407646</v>
      </c>
      <c r="D16" s="2">
        <v>22.544135000000001</v>
      </c>
      <c r="E16" s="2">
        <v>24.869954</v>
      </c>
      <c r="F16" s="2">
        <v>28.529109999999999</v>
      </c>
      <c r="G16" s="2">
        <v>29.478034000000001</v>
      </c>
      <c r="H16" s="2">
        <v>28.019673999999998</v>
      </c>
      <c r="I16" s="2">
        <v>30.314070000000001</v>
      </c>
      <c r="J16" s="8">
        <v>30.889125</v>
      </c>
      <c r="K16" s="2">
        <v>32.655462999999997</v>
      </c>
      <c r="L16" s="2">
        <v>33.384217999999997</v>
      </c>
      <c r="M16" s="2">
        <v>38.179948000000003</v>
      </c>
    </row>
    <row r="17" spans="1:13">
      <c r="A17" s="6" t="s">
        <v>14</v>
      </c>
      <c r="B17" s="2">
        <v>69.33531495633423</v>
      </c>
      <c r="C17" s="2">
        <v>65.343504307529088</v>
      </c>
      <c r="D17" s="2">
        <v>74.462351294471944</v>
      </c>
      <c r="E17" s="2">
        <v>65.63449614743962</v>
      </c>
      <c r="F17" s="2">
        <v>65.952418424549535</v>
      </c>
      <c r="G17" s="2">
        <v>64.839541198710876</v>
      </c>
      <c r="H17" s="2">
        <v>69.426478694934147</v>
      </c>
      <c r="I17" s="2">
        <v>64.396875774186697</v>
      </c>
      <c r="J17" s="2">
        <v>61.947954174810718</v>
      </c>
      <c r="K17" s="2">
        <v>59.81358157439081</v>
      </c>
      <c r="L17" s="2">
        <v>57.473429510914407</v>
      </c>
      <c r="M17" s="2">
        <v>56.415068978092876</v>
      </c>
    </row>
    <row r="22" spans="1:13">
      <c r="C22" s="2"/>
    </row>
    <row r="23" spans="1:13">
      <c r="A23" s="3" t="s">
        <v>16</v>
      </c>
    </row>
    <row r="24" spans="1:13" ht="28.9">
      <c r="A24" s="9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2017</v>
      </c>
      <c r="B26" s="2">
        <v>172.82</v>
      </c>
      <c r="C26" s="2">
        <v>154.569683</v>
      </c>
      <c r="D26" s="2">
        <v>183.39511400000001</v>
      </c>
      <c r="E26" s="2">
        <v>154.80332999999999</v>
      </c>
      <c r="F26" s="2">
        <v>191.99</v>
      </c>
      <c r="G26" s="2">
        <v>180.96458200000001</v>
      </c>
      <c r="H26" s="2">
        <v>164.92348699999999</v>
      </c>
      <c r="I26" s="2">
        <v>168.60698600000001</v>
      </c>
      <c r="J26" s="2">
        <v>158.328711</v>
      </c>
      <c r="K26" s="2">
        <v>188.18786900000001</v>
      </c>
      <c r="L26" s="2">
        <v>180.08944600000001</v>
      </c>
      <c r="M26" s="2">
        <v>177</v>
      </c>
    </row>
    <row r="27" spans="1:13">
      <c r="A27" s="7">
        <v>2016</v>
      </c>
      <c r="B27">
        <v>152</v>
      </c>
      <c r="C27" s="2">
        <v>161.80000000000001</v>
      </c>
      <c r="D27" s="2">
        <v>169.5</v>
      </c>
      <c r="E27" s="2">
        <v>155.1</v>
      </c>
      <c r="F27" s="2">
        <v>177.5</v>
      </c>
      <c r="G27" s="2">
        <v>173.1</v>
      </c>
      <c r="H27" s="2">
        <v>148.30000000000001</v>
      </c>
      <c r="I27">
        <v>167</v>
      </c>
      <c r="J27" s="2">
        <v>160.19999999999999</v>
      </c>
      <c r="K27" s="2">
        <v>166.5</v>
      </c>
      <c r="L27" s="2">
        <v>170</v>
      </c>
      <c r="M27" s="2">
        <v>174.607608</v>
      </c>
    </row>
    <row r="28" spans="1:13">
      <c r="A28" s="10" t="s">
        <v>20</v>
      </c>
      <c r="B28" s="5">
        <f>((B26/B27)-1)*100</f>
        <v>13.697368421052625</v>
      </c>
      <c r="C28" s="5">
        <f>((C26/C27)-1)*100</f>
        <v>-4.4686755253399379</v>
      </c>
      <c r="D28" s="5">
        <f>((D26/D27)-1)*100</f>
        <v>8.1977073746312801</v>
      </c>
      <c r="E28" s="5">
        <f>((E26/E27)-1)*100</f>
        <v>-0.1912765957446827</v>
      </c>
      <c r="F28" s="5">
        <f>((F26/F27)-1)*100</f>
        <v>8.1633802816901468</v>
      </c>
      <c r="G28" s="5">
        <f t="shared" ref="G28:M28" si="2">((G26/G27)-1)*100</f>
        <v>4.5433749277874247</v>
      </c>
      <c r="H28" s="5">
        <f t="shared" si="2"/>
        <v>11.209364126770049</v>
      </c>
      <c r="I28" s="5">
        <f t="shared" si="2"/>
        <v>0.96226706586826083</v>
      </c>
      <c r="J28" s="5">
        <f t="shared" si="2"/>
        <v>-1.168095505617972</v>
      </c>
      <c r="K28" s="5">
        <f t="shared" si="2"/>
        <v>13.025747147147149</v>
      </c>
      <c r="L28" s="5">
        <f t="shared" si="2"/>
        <v>5.9349682352941135</v>
      </c>
      <c r="M28" s="5">
        <f t="shared" si="2"/>
        <v>1.3701533555170231</v>
      </c>
    </row>
    <row r="29" spans="1:1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9" t="s">
        <v>21</v>
      </c>
    </row>
    <row r="31" spans="1:13">
      <c r="A31" s="3"/>
      <c r="B31" s="3" t="s">
        <v>1</v>
      </c>
      <c r="C31" s="3" t="s">
        <v>2</v>
      </c>
      <c r="D31" s="3" t="s">
        <v>3</v>
      </c>
      <c r="E31" s="3" t="s">
        <v>4</v>
      </c>
      <c r="F31" s="3" t="s">
        <v>18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19</v>
      </c>
      <c r="L31" s="3" t="s">
        <v>11</v>
      </c>
      <c r="M31" s="3" t="s">
        <v>12</v>
      </c>
    </row>
    <row r="32" spans="1:13">
      <c r="A32" s="7">
        <v>2017</v>
      </c>
      <c r="B32" s="2">
        <v>949.13</v>
      </c>
      <c r="C32" s="2">
        <v>816.59167045425579</v>
      </c>
      <c r="D32" s="2">
        <v>1040.81521</v>
      </c>
      <c r="E32" s="2">
        <v>937.01931999999999</v>
      </c>
      <c r="F32" s="2">
        <v>1061.67</v>
      </c>
      <c r="G32" s="2">
        <v>1005.239656</v>
      </c>
      <c r="H32" s="2">
        <v>909.13793499999997</v>
      </c>
      <c r="I32" s="2">
        <v>850.13050399999997</v>
      </c>
      <c r="J32" s="2">
        <v>848.85055999999997</v>
      </c>
      <c r="K32" s="2">
        <v>994.45452799999998</v>
      </c>
      <c r="L32" s="2">
        <v>1007.9754655042539</v>
      </c>
      <c r="M32" s="2">
        <v>1046.5374395137721</v>
      </c>
    </row>
    <row r="33" spans="1:13">
      <c r="A33" s="7">
        <v>2016</v>
      </c>
      <c r="B33" s="2">
        <v>851.22100903093008</v>
      </c>
      <c r="C33" s="2">
        <v>807.46657438267005</v>
      </c>
      <c r="D33" s="2">
        <v>952.40727057276001</v>
      </c>
      <c r="E33" s="2">
        <v>892</v>
      </c>
      <c r="F33" s="2">
        <v>972</v>
      </c>
      <c r="G33" s="2">
        <v>928</v>
      </c>
      <c r="H33" s="2">
        <v>822</v>
      </c>
      <c r="I33" s="2">
        <v>807</v>
      </c>
      <c r="J33" s="2">
        <v>839</v>
      </c>
      <c r="K33" s="2">
        <v>871</v>
      </c>
      <c r="L33" s="2">
        <v>903</v>
      </c>
      <c r="M33" s="2">
        <v>1010.858148</v>
      </c>
    </row>
    <row r="34" spans="1:13">
      <c r="A34" s="10" t="s">
        <v>20</v>
      </c>
      <c r="B34" s="1">
        <f>((B32/B33)-1)*100</f>
        <v>11.502182151323325</v>
      </c>
      <c r="C34" s="1">
        <f>((C32/C33)-1)*100</f>
        <v>1.1300896360399992</v>
      </c>
      <c r="D34" s="1">
        <f>((D32/D33)-1)*100</f>
        <v>9.2825771241827226</v>
      </c>
      <c r="E34" s="1">
        <f>((E32/E33)-1)*100</f>
        <v>5.0470089686098563</v>
      </c>
      <c r="F34" s="1">
        <f>((F32/F33)-1)*100</f>
        <v>9.2253086419753281</v>
      </c>
      <c r="G34" s="1">
        <f t="shared" ref="G34:M34" si="3">((G32/G33)-1)*100</f>
        <v>8.3232387931034388</v>
      </c>
      <c r="H34" s="1">
        <f t="shared" si="3"/>
        <v>10.600722019464715</v>
      </c>
      <c r="I34" s="1">
        <f t="shared" si="3"/>
        <v>5.3445482032218106</v>
      </c>
      <c r="J34" s="1">
        <f t="shared" si="3"/>
        <v>1.1740834326579241</v>
      </c>
      <c r="K34" s="1">
        <f t="shared" si="3"/>
        <v>14.173883811710674</v>
      </c>
      <c r="L34" s="1">
        <f t="shared" si="3"/>
        <v>11.625189978322691</v>
      </c>
      <c r="M34" s="1">
        <f t="shared" si="3"/>
        <v>3.5296041867362016</v>
      </c>
    </row>
    <row r="35" spans="1:13">
      <c r="A35" s="3"/>
    </row>
    <row r="36" spans="1:13" ht="28.9">
      <c r="A36" s="13" t="s">
        <v>23</v>
      </c>
    </row>
    <row r="37" spans="1:13">
      <c r="A37" s="3"/>
      <c r="B37" s="3" t="s">
        <v>1</v>
      </c>
      <c r="C37" s="3" t="s">
        <v>2</v>
      </c>
      <c r="D37" s="3" t="s">
        <v>3</v>
      </c>
      <c r="E37" s="3" t="s">
        <v>4</v>
      </c>
      <c r="F37" s="3" t="s">
        <v>18</v>
      </c>
      <c r="G37" s="3" t="s">
        <v>6</v>
      </c>
      <c r="H37" s="3" t="s">
        <v>7</v>
      </c>
      <c r="I37" s="3" t="s">
        <v>8</v>
      </c>
      <c r="J37" s="3" t="s">
        <v>9</v>
      </c>
      <c r="K37" s="3" t="s">
        <v>19</v>
      </c>
      <c r="L37" s="3" t="s">
        <v>11</v>
      </c>
      <c r="M37" s="3" t="s">
        <v>12</v>
      </c>
    </row>
    <row r="38" spans="1:13">
      <c r="A38" s="7">
        <v>2017</v>
      </c>
      <c r="B38" s="2">
        <v>31.954805</v>
      </c>
      <c r="C38" s="2">
        <v>32.089281999999997</v>
      </c>
      <c r="D38" s="2">
        <v>39.331028000000003</v>
      </c>
      <c r="E38" s="2">
        <v>41.193223000000003</v>
      </c>
      <c r="F38" s="2">
        <v>47.344748000000003</v>
      </c>
      <c r="G38" s="2">
        <v>48.591456000000001</v>
      </c>
      <c r="H38" s="2">
        <v>47.472746999999998</v>
      </c>
      <c r="I38" s="2">
        <v>49.835383999999998</v>
      </c>
      <c r="J38" s="2">
        <v>50.024306000000003</v>
      </c>
      <c r="K38" s="2">
        <v>52.187865000000002</v>
      </c>
      <c r="L38" s="2">
        <v>52.571272999999998</v>
      </c>
      <c r="M38" s="2">
        <v>59.719192</v>
      </c>
    </row>
    <row r="39" spans="1:13">
      <c r="A39" s="7">
        <v>2016</v>
      </c>
      <c r="B39" s="2">
        <v>18.870726999999999</v>
      </c>
      <c r="C39" s="2">
        <v>19.407646</v>
      </c>
      <c r="D39" s="2">
        <v>22.544135000000001</v>
      </c>
      <c r="E39" s="2">
        <v>24.869954</v>
      </c>
      <c r="F39" s="2">
        <v>28.529109999999999</v>
      </c>
      <c r="G39" s="2">
        <v>29.478034000000001</v>
      </c>
      <c r="H39" s="2">
        <v>28.019673999999998</v>
      </c>
      <c r="I39" s="2">
        <v>30.314070000000001</v>
      </c>
      <c r="J39" s="8">
        <v>30.889125</v>
      </c>
      <c r="K39" s="2">
        <v>32.655462999999997</v>
      </c>
      <c r="L39" s="2">
        <v>33.384217999999997</v>
      </c>
      <c r="M39" s="2">
        <v>38.179948000000003</v>
      </c>
    </row>
    <row r="40" spans="1:13">
      <c r="A40" s="10" t="s">
        <v>20</v>
      </c>
      <c r="B40" s="2">
        <v>69.33531495633423</v>
      </c>
      <c r="C40" s="2">
        <v>65.343504307529088</v>
      </c>
      <c r="D40" s="2">
        <v>74.462351294471944</v>
      </c>
      <c r="E40" s="2">
        <v>65.63449614743962</v>
      </c>
      <c r="F40" s="2">
        <v>65.952418424549535</v>
      </c>
      <c r="G40" s="2">
        <v>64.839541198710876</v>
      </c>
      <c r="H40" s="2">
        <v>69.426478694934147</v>
      </c>
      <c r="I40" s="2">
        <v>64.396875774186697</v>
      </c>
      <c r="J40" s="2">
        <v>61.947954174810718</v>
      </c>
      <c r="K40" s="2">
        <v>59.81358157439081</v>
      </c>
      <c r="L40" s="2">
        <v>57.473429510914407</v>
      </c>
      <c r="M40" s="2">
        <v>56.415068978092876</v>
      </c>
    </row>
  </sheetData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1"/>
  <dimension ref="A1:M40"/>
  <sheetViews>
    <sheetView workbookViewId="0"/>
  </sheetViews>
  <sheetFormatPr defaultRowHeight="14.45"/>
  <cols>
    <col min="1" max="1" width="55.85546875" customWidth="1"/>
  </cols>
  <sheetData>
    <row r="1" spans="1:13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24</v>
      </c>
      <c r="K2" s="3" t="s">
        <v>10</v>
      </c>
      <c r="L2" s="3" t="s">
        <v>11</v>
      </c>
      <c r="M2" s="3" t="s">
        <v>12</v>
      </c>
    </row>
    <row r="3" spans="1:13">
      <c r="A3" s="7">
        <v>2016</v>
      </c>
      <c r="B3">
        <v>152</v>
      </c>
      <c r="C3" s="2">
        <v>161.80000000000001</v>
      </c>
      <c r="D3" s="2">
        <v>169.5</v>
      </c>
      <c r="E3" s="2">
        <v>155.1</v>
      </c>
      <c r="F3" s="2">
        <v>177.5</v>
      </c>
      <c r="G3" s="2">
        <v>173.1</v>
      </c>
      <c r="H3" s="2">
        <v>148.30000000000001</v>
      </c>
      <c r="I3">
        <v>167</v>
      </c>
      <c r="J3" s="2">
        <v>160.19999999999999</v>
      </c>
      <c r="K3" s="2">
        <v>166.5</v>
      </c>
      <c r="L3" s="2">
        <v>170</v>
      </c>
      <c r="M3" s="2">
        <v>174.607608</v>
      </c>
    </row>
    <row r="4" spans="1:13">
      <c r="A4" s="7">
        <v>2015</v>
      </c>
      <c r="B4">
        <v>156</v>
      </c>
      <c r="C4">
        <v>127</v>
      </c>
      <c r="D4">
        <v>182</v>
      </c>
      <c r="E4">
        <v>163</v>
      </c>
      <c r="F4">
        <v>145</v>
      </c>
      <c r="G4">
        <v>174</v>
      </c>
      <c r="H4">
        <v>157</v>
      </c>
      <c r="I4">
        <v>143</v>
      </c>
      <c r="J4">
        <v>153</v>
      </c>
      <c r="K4">
        <v>157</v>
      </c>
      <c r="L4">
        <v>162</v>
      </c>
      <c r="M4">
        <v>168</v>
      </c>
    </row>
    <row r="5" spans="1:13" s="4" customFormat="1" ht="28.9">
      <c r="A5" s="6" t="s">
        <v>14</v>
      </c>
      <c r="B5" s="5">
        <f>((B3/B4)-1)*100</f>
        <v>-2.5641025641025661</v>
      </c>
      <c r="C5" s="5">
        <f t="shared" ref="C5:M5" si="0">((C3/C4)-1)*100</f>
        <v>27.401574803149622</v>
      </c>
      <c r="D5" s="5">
        <f t="shared" si="0"/>
        <v>-6.8681318681318659</v>
      </c>
      <c r="E5" s="5">
        <f t="shared" si="0"/>
        <v>-4.8466257668711705</v>
      </c>
      <c r="F5" s="5">
        <f t="shared" si="0"/>
        <v>22.413793103448263</v>
      </c>
      <c r="G5" s="5">
        <f t="shared" si="0"/>
        <v>-0.51724137931035141</v>
      </c>
      <c r="H5" s="5">
        <f t="shared" si="0"/>
        <v>-5.541401273885338</v>
      </c>
      <c r="I5" s="5">
        <f t="shared" si="0"/>
        <v>16.783216783216794</v>
      </c>
      <c r="J5" s="5">
        <f t="shared" si="0"/>
        <v>4.7058823529411598</v>
      </c>
      <c r="K5" s="5">
        <f t="shared" si="0"/>
        <v>6.0509554140127486</v>
      </c>
      <c r="L5" s="5">
        <f t="shared" si="0"/>
        <v>4.9382716049382713</v>
      </c>
      <c r="M5" s="5">
        <f t="shared" si="0"/>
        <v>3.9331000000000005</v>
      </c>
    </row>
    <row r="6" spans="1:13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3" t="s">
        <v>15</v>
      </c>
    </row>
    <row r="8" spans="1:13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24</v>
      </c>
      <c r="K8" s="3" t="s">
        <v>10</v>
      </c>
      <c r="L8" s="3" t="s">
        <v>11</v>
      </c>
      <c r="M8" s="3" t="s">
        <v>12</v>
      </c>
    </row>
    <row r="9" spans="1:13">
      <c r="A9" s="7">
        <v>2016</v>
      </c>
      <c r="B9" s="2">
        <v>851.22100903093008</v>
      </c>
      <c r="C9" s="2">
        <v>807.46657438267005</v>
      </c>
      <c r="D9" s="2">
        <v>952.40727057276001</v>
      </c>
      <c r="E9" s="2">
        <v>892</v>
      </c>
      <c r="F9" s="2">
        <v>972</v>
      </c>
      <c r="G9" s="2">
        <v>928</v>
      </c>
      <c r="H9" s="2">
        <v>822</v>
      </c>
      <c r="I9" s="2">
        <v>807</v>
      </c>
      <c r="J9" s="2">
        <v>839</v>
      </c>
      <c r="K9" s="2">
        <v>871</v>
      </c>
      <c r="L9" s="2">
        <v>903</v>
      </c>
      <c r="M9" s="2">
        <v>1010.858148</v>
      </c>
    </row>
    <row r="10" spans="1:13">
      <c r="A10" s="7">
        <v>2015</v>
      </c>
      <c r="B10" s="2">
        <v>812.27449515533999</v>
      </c>
      <c r="C10" s="2">
        <v>707.32595747276002</v>
      </c>
      <c r="D10" s="2">
        <v>898.82947844843989</v>
      </c>
      <c r="E10" s="2">
        <v>913.82587684238001</v>
      </c>
      <c r="F10" s="2">
        <v>830.77799017398002</v>
      </c>
      <c r="G10" s="2">
        <v>900.31365945593006</v>
      </c>
      <c r="H10" s="2">
        <v>829.36781136478999</v>
      </c>
      <c r="I10" s="2">
        <v>699.21947426046995</v>
      </c>
      <c r="J10" s="2">
        <v>773.21088767567005</v>
      </c>
      <c r="K10" s="2">
        <v>823.65906001348003</v>
      </c>
      <c r="L10" s="2">
        <v>847.81506078260998</v>
      </c>
      <c r="M10" s="2">
        <v>967.94419155332992</v>
      </c>
    </row>
    <row r="11" spans="1:13" ht="19.5" customHeight="1">
      <c r="A11" s="6" t="s">
        <v>14</v>
      </c>
      <c r="B11" s="1">
        <f>((B9/B10)-1)*100</f>
        <v>4.7947478479109407</v>
      </c>
      <c r="C11" s="1">
        <f t="shared" ref="C11:M11" si="1">((C9/C10)-1)*100</f>
        <v>14.157633528353376</v>
      </c>
      <c r="D11" s="1">
        <f t="shared" si="1"/>
        <v>5.9608405608599035</v>
      </c>
      <c r="E11" s="1">
        <f t="shared" si="1"/>
        <v>-2.3884065220167394</v>
      </c>
      <c r="F11" s="1">
        <f t="shared" si="1"/>
        <v>16.998766396837929</v>
      </c>
      <c r="G11" s="1">
        <f t="shared" si="1"/>
        <v>3.0751883250112133</v>
      </c>
      <c r="H11" s="1">
        <f t="shared" si="1"/>
        <v>-0.88836475973979034</v>
      </c>
      <c r="I11" s="1">
        <f t="shared" si="1"/>
        <v>15.414405591824254</v>
      </c>
      <c r="J11" s="1">
        <f t="shared" si="1"/>
        <v>8.5085600025753614</v>
      </c>
      <c r="K11" s="1">
        <f t="shared" si="1"/>
        <v>5.7476378619261803</v>
      </c>
      <c r="L11" s="1">
        <f t="shared" si="1"/>
        <v>6.5090774828238329</v>
      </c>
      <c r="M11" s="1">
        <f t="shared" si="1"/>
        <v>4.4335155705416129</v>
      </c>
    </row>
    <row r="12" spans="1:13">
      <c r="A12" s="3"/>
    </row>
    <row r="13" spans="1:13" ht="28.9">
      <c r="A13" s="13" t="s">
        <v>22</v>
      </c>
    </row>
    <row r="14" spans="1:13">
      <c r="A14" s="3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24</v>
      </c>
      <c r="K14" s="3" t="s">
        <v>10</v>
      </c>
      <c r="L14" s="3" t="s">
        <v>11</v>
      </c>
      <c r="M14" s="3" t="s">
        <v>12</v>
      </c>
    </row>
    <row r="15" spans="1:13">
      <c r="A15" s="7">
        <v>2016</v>
      </c>
      <c r="B15" s="2">
        <v>18.870726999999999</v>
      </c>
      <c r="C15" s="2">
        <v>19.407646</v>
      </c>
      <c r="D15" s="2">
        <v>22.544135000000001</v>
      </c>
      <c r="E15" s="2">
        <v>24.869954</v>
      </c>
      <c r="F15" s="2">
        <v>28.529109999999999</v>
      </c>
      <c r="G15" s="2">
        <v>29.478034000000001</v>
      </c>
      <c r="H15" s="2">
        <v>28.019673999999998</v>
      </c>
      <c r="I15" s="2">
        <v>30.314070000000001</v>
      </c>
      <c r="J15" s="8">
        <v>30.889125</v>
      </c>
      <c r="K15" s="2">
        <v>32.655462999999997</v>
      </c>
      <c r="L15" s="2">
        <v>33.384217999999997</v>
      </c>
      <c r="M15" s="2">
        <v>38.179948000000003</v>
      </c>
    </row>
    <row r="16" spans="1:13">
      <c r="A16" s="7">
        <v>2015</v>
      </c>
      <c r="B16" s="2">
        <v>6.6508529999999997</v>
      </c>
      <c r="C16" s="2">
        <v>6.7427279999999996</v>
      </c>
      <c r="D16" s="2">
        <v>8.7618969999999994</v>
      </c>
      <c r="E16" s="2">
        <v>10.068171</v>
      </c>
      <c r="F16" s="2">
        <v>12.461463999999999</v>
      </c>
      <c r="G16" s="2">
        <v>13.378475</v>
      </c>
      <c r="H16" s="2">
        <v>13.787514</v>
      </c>
      <c r="I16" s="2">
        <v>15.344258999999999</v>
      </c>
      <c r="J16" s="2">
        <v>16.126704</v>
      </c>
      <c r="K16" s="2">
        <v>17.436720000000001</v>
      </c>
      <c r="L16" s="2">
        <v>18.283534</v>
      </c>
      <c r="M16" s="2">
        <v>21.205259999999999</v>
      </c>
    </row>
    <row r="17" spans="1:13" ht="28.9">
      <c r="A17" s="6" t="s">
        <v>14</v>
      </c>
      <c r="B17" s="2">
        <v>183.73393608308587</v>
      </c>
      <c r="C17" s="2">
        <v>187.83077116561725</v>
      </c>
      <c r="D17" s="2">
        <v>157.29742086673699</v>
      </c>
      <c r="E17" s="2">
        <v>147.0156098858472</v>
      </c>
      <c r="F17" s="2">
        <v>128.93867044835181</v>
      </c>
      <c r="G17" s="2">
        <v>120.33926886285622</v>
      </c>
      <c r="H17" s="2">
        <v>103.22499037897623</v>
      </c>
      <c r="I17" s="2">
        <v>97.559686655445546</v>
      </c>
      <c r="J17" s="2">
        <v>91.540224214445814</v>
      </c>
      <c r="K17" s="2">
        <v>87.279849650622339</v>
      </c>
      <c r="L17" s="2">
        <v>82.591713396326981</v>
      </c>
      <c r="M17" s="2">
        <v>80.049421700087635</v>
      </c>
    </row>
    <row r="22" spans="1:13">
      <c r="C22" s="2"/>
    </row>
    <row r="23" spans="1:13">
      <c r="A23" s="3" t="s">
        <v>16</v>
      </c>
    </row>
    <row r="24" spans="1:13" ht="28.9">
      <c r="A24" s="9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2016</v>
      </c>
      <c r="B26">
        <v>152</v>
      </c>
      <c r="C26" s="2">
        <v>161.80000000000001</v>
      </c>
      <c r="D26" s="2">
        <v>169.5</v>
      </c>
      <c r="E26" s="2">
        <v>155.1</v>
      </c>
      <c r="F26" s="2">
        <v>177.5</v>
      </c>
      <c r="G26" s="2">
        <v>173.1</v>
      </c>
      <c r="H26" s="2">
        <v>148.30000000000001</v>
      </c>
      <c r="I26">
        <v>167</v>
      </c>
      <c r="J26" s="2">
        <v>160.19999999999999</v>
      </c>
      <c r="K26" s="2">
        <v>166.5</v>
      </c>
      <c r="L26" s="2">
        <v>170</v>
      </c>
      <c r="M26" s="2">
        <v>174.607608</v>
      </c>
    </row>
    <row r="27" spans="1:13">
      <c r="A27" s="7">
        <v>2015</v>
      </c>
      <c r="B27">
        <v>156</v>
      </c>
      <c r="C27">
        <v>127</v>
      </c>
      <c r="D27">
        <v>182</v>
      </c>
      <c r="E27">
        <v>163</v>
      </c>
      <c r="F27">
        <v>145</v>
      </c>
      <c r="G27">
        <v>174</v>
      </c>
      <c r="H27">
        <v>157</v>
      </c>
      <c r="I27">
        <v>143</v>
      </c>
      <c r="J27">
        <v>153</v>
      </c>
      <c r="K27">
        <v>157</v>
      </c>
      <c r="L27">
        <v>162</v>
      </c>
      <c r="M27">
        <v>168</v>
      </c>
    </row>
    <row r="28" spans="1:13">
      <c r="A28" s="10" t="s">
        <v>20</v>
      </c>
      <c r="B28" s="5">
        <f>((B26/B27)-1)*100</f>
        <v>-2.5641025641025661</v>
      </c>
      <c r="C28" s="5">
        <f t="shared" ref="C28:M28" si="2">((C26/C27)-1)*100</f>
        <v>27.401574803149622</v>
      </c>
      <c r="D28" s="5">
        <f t="shared" si="2"/>
        <v>-6.8681318681318659</v>
      </c>
      <c r="E28" s="5">
        <f t="shared" si="2"/>
        <v>-4.8466257668711705</v>
      </c>
      <c r="F28" s="5">
        <f t="shared" si="2"/>
        <v>22.413793103448263</v>
      </c>
      <c r="G28" s="5">
        <f t="shared" si="2"/>
        <v>-0.51724137931035141</v>
      </c>
      <c r="H28" s="5">
        <f t="shared" si="2"/>
        <v>-5.541401273885338</v>
      </c>
      <c r="I28" s="5">
        <f t="shared" si="2"/>
        <v>16.783216783216794</v>
      </c>
      <c r="J28" s="5">
        <f t="shared" si="2"/>
        <v>4.7058823529411598</v>
      </c>
      <c r="K28" s="5">
        <f t="shared" si="2"/>
        <v>6.0509554140127486</v>
      </c>
      <c r="L28" s="5">
        <f t="shared" si="2"/>
        <v>4.9382716049382713</v>
      </c>
      <c r="M28" s="5">
        <f t="shared" si="2"/>
        <v>3.9331000000000005</v>
      </c>
    </row>
    <row r="29" spans="1:1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9" t="s">
        <v>21</v>
      </c>
    </row>
    <row r="31" spans="1:13">
      <c r="A31" s="3"/>
      <c r="B31" s="3" t="s">
        <v>1</v>
      </c>
      <c r="C31" s="3" t="s">
        <v>2</v>
      </c>
      <c r="D31" s="3" t="s">
        <v>3</v>
      </c>
      <c r="E31" s="3" t="s">
        <v>4</v>
      </c>
      <c r="F31" s="3" t="s">
        <v>18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19</v>
      </c>
      <c r="L31" s="3" t="s">
        <v>11</v>
      </c>
      <c r="M31" s="3" t="s">
        <v>12</v>
      </c>
    </row>
    <row r="32" spans="1:13">
      <c r="A32" s="7">
        <v>2016</v>
      </c>
      <c r="B32" s="2">
        <v>851.22100903093008</v>
      </c>
      <c r="C32" s="2">
        <v>807.46657438267005</v>
      </c>
      <c r="D32" s="2">
        <v>952.40727057276001</v>
      </c>
      <c r="E32" s="2">
        <v>892</v>
      </c>
      <c r="F32" s="2">
        <v>972</v>
      </c>
      <c r="G32" s="2">
        <v>928</v>
      </c>
      <c r="H32" s="2">
        <v>822</v>
      </c>
      <c r="I32" s="2">
        <v>807</v>
      </c>
      <c r="J32" s="2">
        <v>839</v>
      </c>
      <c r="K32" s="2">
        <v>871</v>
      </c>
      <c r="L32" s="2">
        <v>903</v>
      </c>
      <c r="M32" s="2">
        <v>1010.858148</v>
      </c>
    </row>
    <row r="33" spans="1:13">
      <c r="A33" s="7">
        <v>2015</v>
      </c>
      <c r="B33" s="2">
        <v>812.27449515533999</v>
      </c>
      <c r="C33" s="2">
        <v>707.32595747276002</v>
      </c>
      <c r="D33" s="2">
        <v>898.82947844843989</v>
      </c>
      <c r="E33" s="2">
        <v>913.82587684238001</v>
      </c>
      <c r="F33" s="2">
        <v>830.77799017398002</v>
      </c>
      <c r="G33" s="2">
        <v>900.31365945593006</v>
      </c>
      <c r="H33" s="2">
        <v>829.36781136478999</v>
      </c>
      <c r="I33" s="2">
        <v>699.21947426046995</v>
      </c>
      <c r="J33" s="2">
        <v>773.21088767567005</v>
      </c>
      <c r="K33" s="2">
        <v>823.65906001348003</v>
      </c>
      <c r="L33" s="2">
        <v>847.81506078260998</v>
      </c>
      <c r="M33" s="2">
        <v>967.94419155332992</v>
      </c>
    </row>
    <row r="34" spans="1:13">
      <c r="A34" s="10" t="s">
        <v>20</v>
      </c>
      <c r="B34" s="1">
        <f>((B32/B33)-1)*100</f>
        <v>4.7947478479109407</v>
      </c>
      <c r="C34" s="1">
        <f t="shared" ref="C34:M34" si="3">((C32/C33)-1)*100</f>
        <v>14.157633528353376</v>
      </c>
      <c r="D34" s="1">
        <f t="shared" si="3"/>
        <v>5.9608405608599035</v>
      </c>
      <c r="E34" s="1">
        <f t="shared" si="3"/>
        <v>-2.3884065220167394</v>
      </c>
      <c r="F34" s="1">
        <f t="shared" si="3"/>
        <v>16.998766396837929</v>
      </c>
      <c r="G34" s="1">
        <f t="shared" si="3"/>
        <v>3.0751883250112133</v>
      </c>
      <c r="H34" s="1">
        <f t="shared" si="3"/>
        <v>-0.88836475973979034</v>
      </c>
      <c r="I34" s="1">
        <f t="shared" si="3"/>
        <v>15.414405591824254</v>
      </c>
      <c r="J34" s="1">
        <f t="shared" si="3"/>
        <v>8.5085600025753614</v>
      </c>
      <c r="K34" s="1">
        <f t="shared" si="3"/>
        <v>5.7476378619261803</v>
      </c>
      <c r="L34" s="1">
        <f t="shared" si="3"/>
        <v>6.5090774828238329</v>
      </c>
      <c r="M34" s="1">
        <f t="shared" si="3"/>
        <v>4.4335155705416129</v>
      </c>
    </row>
    <row r="35" spans="1:13">
      <c r="A35" s="3"/>
    </row>
    <row r="36" spans="1:13" ht="28.9">
      <c r="A36" s="13" t="s">
        <v>23</v>
      </c>
    </row>
    <row r="37" spans="1:13">
      <c r="A37" s="3"/>
      <c r="B37" s="3" t="s">
        <v>1</v>
      </c>
      <c r="C37" s="3" t="s">
        <v>2</v>
      </c>
      <c r="D37" s="3" t="s">
        <v>3</v>
      </c>
      <c r="E37" s="3" t="s">
        <v>4</v>
      </c>
      <c r="F37" s="3" t="s">
        <v>18</v>
      </c>
      <c r="G37" s="3" t="s">
        <v>6</v>
      </c>
      <c r="H37" s="3" t="s">
        <v>7</v>
      </c>
      <c r="I37" s="3" t="s">
        <v>8</v>
      </c>
      <c r="J37" s="3" t="s">
        <v>9</v>
      </c>
      <c r="K37" s="3" t="s">
        <v>19</v>
      </c>
      <c r="L37" s="3" t="s">
        <v>11</v>
      </c>
      <c r="M37" s="3" t="s">
        <v>12</v>
      </c>
    </row>
    <row r="38" spans="1:13">
      <c r="A38" s="7">
        <v>2016</v>
      </c>
      <c r="B38" s="2">
        <v>18.870726999999999</v>
      </c>
      <c r="C38" s="2">
        <v>19.407646</v>
      </c>
      <c r="D38" s="2">
        <v>22.544135000000001</v>
      </c>
      <c r="E38" s="2">
        <v>24.869954</v>
      </c>
      <c r="F38" s="2">
        <v>28.529109999999999</v>
      </c>
      <c r="G38" s="2">
        <v>29.478034000000001</v>
      </c>
      <c r="H38" s="2">
        <v>28.019673999999998</v>
      </c>
      <c r="I38" s="2">
        <v>30.314070000000001</v>
      </c>
      <c r="J38" s="8">
        <v>30.889125</v>
      </c>
      <c r="K38" s="2">
        <v>32.655462999999997</v>
      </c>
      <c r="L38" s="2">
        <v>33.384217999999997</v>
      </c>
      <c r="M38" s="2">
        <v>38.179948000000003</v>
      </c>
    </row>
    <row r="39" spans="1:13">
      <c r="A39" s="7">
        <v>2015</v>
      </c>
      <c r="B39" s="2">
        <v>6.6508529999999997</v>
      </c>
      <c r="C39" s="2">
        <v>6.7427279999999996</v>
      </c>
      <c r="D39" s="2">
        <v>8.7618969999999994</v>
      </c>
      <c r="E39" s="2">
        <v>10.068171</v>
      </c>
      <c r="F39" s="2">
        <v>12.461463999999999</v>
      </c>
      <c r="G39" s="2">
        <v>13.378475</v>
      </c>
      <c r="H39" s="2">
        <v>13.787514</v>
      </c>
      <c r="I39" s="2">
        <v>15.344258999999999</v>
      </c>
      <c r="J39" s="2">
        <v>16.126704</v>
      </c>
      <c r="K39" s="2">
        <v>17.436720000000001</v>
      </c>
      <c r="L39" s="2">
        <v>18.283534</v>
      </c>
      <c r="M39" s="2">
        <v>21.205259999999999</v>
      </c>
    </row>
    <row r="40" spans="1:13">
      <c r="A40" s="10" t="s">
        <v>20</v>
      </c>
      <c r="B40" s="2">
        <v>183.73393608308587</v>
      </c>
      <c r="C40" s="2">
        <v>187.83077116561725</v>
      </c>
      <c r="D40" s="2">
        <v>157.29742086673699</v>
      </c>
      <c r="E40" s="2">
        <v>147.0156098858472</v>
      </c>
      <c r="F40" s="2">
        <v>128.93867044835181</v>
      </c>
      <c r="G40" s="2">
        <v>120.33926886285622</v>
      </c>
      <c r="H40" s="2">
        <v>103.22499037897623</v>
      </c>
      <c r="I40" s="2">
        <v>97.559686655445546</v>
      </c>
      <c r="J40" s="2">
        <v>91.540224214445814</v>
      </c>
      <c r="K40" s="2">
        <v>87.279849650622339</v>
      </c>
      <c r="L40" s="2">
        <v>82.591713396326981</v>
      </c>
      <c r="M40" s="2">
        <v>80.049421700087635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16"/>
  <sheetViews>
    <sheetView topLeftCell="H1" workbookViewId="0">
      <selection activeCell="X5" sqref="X5"/>
    </sheetView>
  </sheetViews>
  <sheetFormatPr defaultRowHeight="14.45"/>
  <cols>
    <col min="1" max="1" width="47.7109375" customWidth="1"/>
    <col min="2" max="2" width="12.42578125" bestFit="1" customWidth="1"/>
    <col min="3" max="3" width="12.28515625" customWidth="1"/>
    <col min="4" max="4" width="10.7109375" customWidth="1"/>
    <col min="5" max="5" width="11.5703125" customWidth="1"/>
    <col min="6" max="6" width="10.5703125" customWidth="1"/>
    <col min="7" max="7" width="12.28515625" customWidth="1"/>
    <col min="8" max="8" width="10.5703125" customWidth="1"/>
    <col min="9" max="9" width="11.28515625" customWidth="1"/>
    <col min="10" max="10" width="10.5703125" customWidth="1"/>
    <col min="11" max="11" width="10" customWidth="1"/>
    <col min="12" max="12" width="10.28515625" customWidth="1"/>
    <col min="13" max="13" width="12" bestFit="1" customWidth="1"/>
    <col min="14" max="14" width="9.85546875" customWidth="1"/>
    <col min="15" max="15" width="9.7109375" customWidth="1"/>
    <col min="17" max="17" width="9" customWidth="1"/>
  </cols>
  <sheetData>
    <row r="2" spans="1:24">
      <c r="B2" s="3">
        <v>2003</v>
      </c>
      <c r="C2" s="3">
        <v>2004</v>
      </c>
      <c r="D2" s="3">
        <v>2005</v>
      </c>
      <c r="E2" s="3">
        <v>2006</v>
      </c>
      <c r="F2" s="3">
        <v>2007</v>
      </c>
      <c r="G2" s="3">
        <v>2008</v>
      </c>
      <c r="H2" s="3">
        <v>2009</v>
      </c>
      <c r="I2" s="3">
        <v>2010</v>
      </c>
      <c r="J2" s="3">
        <v>2011</v>
      </c>
      <c r="K2" s="3">
        <v>2012</v>
      </c>
      <c r="L2" s="3">
        <v>2013</v>
      </c>
      <c r="M2" s="3">
        <v>2014</v>
      </c>
      <c r="N2" s="3">
        <v>2015</v>
      </c>
      <c r="O2" s="3">
        <v>2016</v>
      </c>
      <c r="P2" s="3">
        <v>2017</v>
      </c>
      <c r="Q2" s="3">
        <v>2018</v>
      </c>
      <c r="R2" s="3">
        <v>2019</v>
      </c>
      <c r="S2" s="3">
        <v>2020</v>
      </c>
      <c r="T2" s="3">
        <v>2021</v>
      </c>
      <c r="U2" s="3">
        <v>2022</v>
      </c>
      <c r="V2" s="3">
        <v>2023</v>
      </c>
      <c r="W2" s="3">
        <v>2024</v>
      </c>
      <c r="X2" s="3">
        <v>2025</v>
      </c>
    </row>
    <row r="3" spans="1:24" ht="28.9">
      <c r="A3" s="4" t="s">
        <v>13</v>
      </c>
      <c r="B3" s="14">
        <v>748</v>
      </c>
      <c r="C3" s="14">
        <v>846</v>
      </c>
      <c r="D3" s="14">
        <v>971</v>
      </c>
      <c r="E3" s="14">
        <v>1114</v>
      </c>
      <c r="F3" s="14">
        <v>1238</v>
      </c>
      <c r="G3" s="14">
        <v>1335</v>
      </c>
      <c r="H3" s="14">
        <v>1388</v>
      </c>
      <c r="I3" s="14">
        <v>1495</v>
      </c>
      <c r="J3" s="14">
        <v>1575</v>
      </c>
      <c r="K3" s="14">
        <v>1609</v>
      </c>
      <c r="L3" s="14">
        <v>1692</v>
      </c>
      <c r="M3" s="14">
        <v>1798.6</v>
      </c>
      <c r="N3" s="14">
        <v>1887.3</v>
      </c>
      <c r="O3" s="14">
        <v>1975.3</v>
      </c>
      <c r="P3" s="14">
        <v>2075.7068749999999</v>
      </c>
      <c r="Q3" s="14">
        <v>2157.493289</v>
      </c>
      <c r="R3" s="14">
        <v>2271.201986</v>
      </c>
      <c r="S3" s="14">
        <v>2351.0860090000001</v>
      </c>
      <c r="T3" s="14">
        <v>2425.9729740000002</v>
      </c>
      <c r="U3" s="14">
        <v>2486.8000000000002</v>
      </c>
      <c r="V3" s="14">
        <v>2504.896299</v>
      </c>
      <c r="W3" s="14">
        <v>2543.9486579999993</v>
      </c>
      <c r="X3" s="14">
        <v>2612.099905</v>
      </c>
    </row>
    <row r="4" spans="1:24" ht="28.9">
      <c r="A4" s="4" t="s">
        <v>25</v>
      </c>
      <c r="B4" s="14">
        <v>4229</v>
      </c>
      <c r="C4" s="14">
        <v>4587</v>
      </c>
      <c r="D4" s="14">
        <v>5163</v>
      </c>
      <c r="E4" s="14">
        <v>5895</v>
      </c>
      <c r="F4" s="14">
        <v>6734</v>
      </c>
      <c r="G4" s="14">
        <v>7103</v>
      </c>
      <c r="H4" s="14">
        <v>7000</v>
      </c>
      <c r="I4" s="14">
        <v>7532</v>
      </c>
      <c r="J4" s="14">
        <v>8204</v>
      </c>
      <c r="K4" s="14">
        <v>8667</v>
      </c>
      <c r="L4" s="14">
        <v>9043</v>
      </c>
      <c r="M4" s="14">
        <v>9395</v>
      </c>
      <c r="N4" s="14">
        <v>10005</v>
      </c>
      <c r="O4" s="14">
        <v>10655</v>
      </c>
      <c r="P4" s="14">
        <v>11467.559185119737</v>
      </c>
      <c r="Q4" s="14">
        <v>12321.627016</v>
      </c>
      <c r="R4" s="14">
        <v>12939.723393631288</v>
      </c>
      <c r="S4" s="14">
        <v>12914.838913846817</v>
      </c>
      <c r="T4" s="14">
        <v>14095.849198062957</v>
      </c>
      <c r="U4" s="14">
        <v>15539.4519800792</v>
      </c>
      <c r="V4" s="14">
        <v>15809.853302353682</v>
      </c>
      <c r="W4" s="14">
        <v>15568.929814726656</v>
      </c>
      <c r="X4" s="14">
        <v>15849.045844533004</v>
      </c>
    </row>
    <row r="5" spans="1:24" ht="28.9">
      <c r="A5" s="4" t="s">
        <v>22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>
        <v>6.4193230000000003</v>
      </c>
      <c r="M5" s="14">
        <v>41.345182999999999</v>
      </c>
      <c r="N5" s="14">
        <v>160.247579</v>
      </c>
      <c r="O5" s="2">
        <v>337.14210400000002</v>
      </c>
      <c r="P5" s="2">
        <v>552.31530899999996</v>
      </c>
      <c r="Q5" s="14">
        <v>790.88939200000004</v>
      </c>
      <c r="R5" s="14">
        <v>1053.6834389999999</v>
      </c>
      <c r="S5" s="14">
        <v>1249.435653</v>
      </c>
      <c r="T5" s="14">
        <v>1558.2194950000001</v>
      </c>
      <c r="U5" s="14">
        <v>1843.4311560000001</v>
      </c>
      <c r="V5" s="14">
        <v>2003.4391460000002</v>
      </c>
      <c r="W5" s="14">
        <v>208.03442000000001</v>
      </c>
    </row>
    <row r="9" spans="1:24" ht="28.9">
      <c r="A9" s="6" t="s">
        <v>26</v>
      </c>
    </row>
    <row r="10" spans="1:24">
      <c r="A10" s="4"/>
      <c r="B10" s="3">
        <v>2016</v>
      </c>
      <c r="C10" s="3" t="s">
        <v>27</v>
      </c>
      <c r="D10" s="3">
        <v>2017</v>
      </c>
      <c r="E10" s="3" t="s">
        <v>28</v>
      </c>
      <c r="F10" s="3">
        <v>2018</v>
      </c>
      <c r="G10" s="3" t="s">
        <v>29</v>
      </c>
      <c r="H10" s="3">
        <v>2019</v>
      </c>
      <c r="I10" s="3" t="s">
        <v>30</v>
      </c>
      <c r="J10" s="3">
        <v>2020</v>
      </c>
      <c r="K10" s="3" t="s">
        <v>31</v>
      </c>
      <c r="L10" s="3">
        <v>2021</v>
      </c>
      <c r="M10" s="3" t="s">
        <v>32</v>
      </c>
      <c r="N10" s="3">
        <v>2022</v>
      </c>
      <c r="O10" s="3" t="s">
        <v>33</v>
      </c>
      <c r="P10" s="3">
        <v>2023</v>
      </c>
      <c r="Q10" s="3" t="s">
        <v>34</v>
      </c>
      <c r="R10" s="3">
        <v>2024</v>
      </c>
      <c r="S10" s="3" t="s">
        <v>35</v>
      </c>
      <c r="T10">
        <v>2025</v>
      </c>
      <c r="U10" t="s">
        <v>36</v>
      </c>
    </row>
    <row r="11" spans="1:24">
      <c r="A11" s="4" t="s">
        <v>37</v>
      </c>
      <c r="B11" s="2">
        <v>301.00072699999998</v>
      </c>
      <c r="C11" s="15">
        <v>0.30350855567276153</v>
      </c>
      <c r="D11" s="2">
        <v>333.81364300000001</v>
      </c>
      <c r="E11" s="15">
        <f>D11/D$16</f>
        <v>0.32047145368677277</v>
      </c>
      <c r="F11" s="2">
        <v>360.33464500000002</v>
      </c>
      <c r="G11" s="15">
        <f>F11/$F$16</f>
        <v>0.33285214696298565</v>
      </c>
      <c r="H11" s="2">
        <v>399.753443</v>
      </c>
      <c r="I11" s="15">
        <f>H11/$H$16</f>
        <v>0.35063350398432008</v>
      </c>
      <c r="J11" s="2">
        <v>422.31341500000002</v>
      </c>
      <c r="K11" s="15">
        <f>J11/$J$16</f>
        <v>0.36580123569154543</v>
      </c>
      <c r="L11" s="2">
        <v>442.97225800000001</v>
      </c>
      <c r="M11" s="15">
        <f>L11/$L$16</f>
        <v>0.37247991581285439</v>
      </c>
      <c r="N11" s="2">
        <v>458.43818700000003</v>
      </c>
      <c r="O11" s="15">
        <f>N11/$N$16</f>
        <v>0.37697331435120524</v>
      </c>
      <c r="P11" s="2">
        <v>483.24820299999999</v>
      </c>
      <c r="Q11" s="15">
        <f>P11/$P$16</f>
        <v>0.39667839460585902</v>
      </c>
      <c r="R11" s="2">
        <v>518.61597500000005</v>
      </c>
      <c r="S11" s="17">
        <f>R11/$R$16</f>
        <v>0.42384966539325591</v>
      </c>
      <c r="T11" s="2">
        <v>556.48303599999997</v>
      </c>
      <c r="U11" s="17">
        <v>0.44403342177796534</v>
      </c>
    </row>
    <row r="12" spans="1:24">
      <c r="A12" s="4" t="s">
        <v>38</v>
      </c>
      <c r="B12" s="2">
        <v>448.83919300000002</v>
      </c>
      <c r="C12" s="15">
        <v>0.45257875804651421</v>
      </c>
      <c r="D12" s="14">
        <v>468.92990099999997</v>
      </c>
      <c r="E12" s="15">
        <f>D12/D$16</f>
        <v>0.450187253283307</v>
      </c>
      <c r="F12" s="14">
        <v>480.20879300000001</v>
      </c>
      <c r="G12" s="15">
        <f>F12/$F$16</f>
        <v>0.44358356865894466</v>
      </c>
      <c r="H12" s="14">
        <v>490.077945</v>
      </c>
      <c r="I12" s="15">
        <f>H12/$H$16</f>
        <v>0.4298593297688868</v>
      </c>
      <c r="J12" s="2">
        <v>485.20688100000001</v>
      </c>
      <c r="K12" s="15">
        <f>J12/$J$16</f>
        <v>0.42027856641930411</v>
      </c>
      <c r="L12" s="2">
        <v>505.42983600000002</v>
      </c>
      <c r="M12" s="15">
        <f t="shared" ref="M12:M15" si="0">L12/$L$16</f>
        <v>0.42499831391830595</v>
      </c>
      <c r="N12" s="2">
        <v>526.48759900000005</v>
      </c>
      <c r="O12" s="15">
        <f>N12/$N$16</f>
        <v>0.4329302854516312</v>
      </c>
      <c r="P12" s="2">
        <v>531.72746199999995</v>
      </c>
      <c r="Q12" s="15">
        <f t="shared" ref="Q12:Q15" si="1">P12/$P$16</f>
        <v>0.4364730063859294</v>
      </c>
      <c r="R12" s="2">
        <v>518.91549099999997</v>
      </c>
      <c r="S12" s="17">
        <f t="shared" ref="S12:S15" si="2">R12/$R$16</f>
        <v>0.4240944510583714</v>
      </c>
      <c r="T12" s="2">
        <v>516.00678300000004</v>
      </c>
      <c r="U12" s="17">
        <v>0.41173628429551995</v>
      </c>
    </row>
    <row r="13" spans="1:24">
      <c r="A13" s="4" t="s">
        <v>39</v>
      </c>
      <c r="B13" s="2">
        <v>174.332358</v>
      </c>
      <c r="C13" s="15">
        <v>0.17578483185393368</v>
      </c>
      <c r="D13" s="14">
        <v>179.71698900000001</v>
      </c>
      <c r="E13" s="15">
        <f>D13/D$16</f>
        <v>0.17253388507263542</v>
      </c>
      <c r="F13" s="14">
        <v>188.21658500000001</v>
      </c>
      <c r="G13" s="15">
        <f>F13/$F$16</f>
        <v>0.1738614237642658</v>
      </c>
      <c r="H13" s="14">
        <v>198.621658</v>
      </c>
      <c r="I13" s="15">
        <f>H13/$H$16</f>
        <v>0.1742159051566074</v>
      </c>
      <c r="J13" s="2">
        <v>198.83834999999999</v>
      </c>
      <c r="K13" s="15">
        <f>J13/$J$16</f>
        <v>0.17223065038762267</v>
      </c>
      <c r="L13" s="2">
        <v>193.63983200000001</v>
      </c>
      <c r="M13" s="15">
        <f t="shared" si="0"/>
        <v>0.16282497835648949</v>
      </c>
      <c r="N13" s="2">
        <v>188.284989</v>
      </c>
      <c r="O13" s="15">
        <f>N13/$N$16</f>
        <v>0.15482657937025263</v>
      </c>
      <c r="P13" s="2">
        <v>170.454498</v>
      </c>
      <c r="Q13" s="15">
        <f t="shared" si="1"/>
        <v>0.13991902339259732</v>
      </c>
      <c r="R13" s="2">
        <v>167.993075</v>
      </c>
      <c r="S13" s="17">
        <f t="shared" si="2"/>
        <v>0.13729582592810438</v>
      </c>
      <c r="T13" s="2">
        <v>167.736245</v>
      </c>
      <c r="U13" s="17">
        <v>0.13384145428565614</v>
      </c>
    </row>
    <row r="14" spans="1:24">
      <c r="A14" s="4" t="s">
        <v>40</v>
      </c>
      <c r="B14" s="2">
        <v>22.704055</v>
      </c>
      <c r="C14" s="15">
        <v>2.2893216935535643E-2</v>
      </c>
      <c r="D14" s="14">
        <v>24.631913000000001</v>
      </c>
      <c r="E14" s="15">
        <f>D14/D$16</f>
        <v>2.364740067318374E-2</v>
      </c>
      <c r="F14" s="14">
        <v>26.013718000000001</v>
      </c>
      <c r="G14" s="15">
        <f>F14/$F$16</f>
        <v>2.402966799595322E-2</v>
      </c>
      <c r="H14" s="14">
        <v>26.512910000000002</v>
      </c>
      <c r="I14" s="15">
        <f>H14/$H$16</f>
        <v>2.3255120617237359E-2</v>
      </c>
      <c r="J14" s="2">
        <v>26.278126</v>
      </c>
      <c r="K14" s="15">
        <f>J14/$J$16</f>
        <v>2.2761699299696951E-2</v>
      </c>
      <c r="L14" s="2">
        <v>27.088374000000002</v>
      </c>
      <c r="M14" s="15">
        <f t="shared" si="0"/>
        <v>2.2777668544261557E-2</v>
      </c>
      <c r="N14" s="2">
        <v>26.565367999999999</v>
      </c>
      <c r="O14" s="15">
        <f>N14/$N$16</f>
        <v>2.1844678532243318E-2</v>
      </c>
      <c r="P14" s="2">
        <v>19.360063</v>
      </c>
      <c r="Q14" s="15">
        <f t="shared" si="1"/>
        <v>1.5891872256601627E-2</v>
      </c>
      <c r="R14" s="2">
        <v>7.2070879999999997</v>
      </c>
      <c r="S14" s="17">
        <f t="shared" si="2"/>
        <v>5.8901421948287444E-3</v>
      </c>
      <c r="T14" s="2">
        <v>3.468988</v>
      </c>
      <c r="U14" s="18">
        <v>2.7680028178733206E-3</v>
      </c>
    </row>
    <row r="15" spans="1:24">
      <c r="A15" s="4" t="s">
        <v>41</v>
      </c>
      <c r="B15" s="2">
        <v>41.240392999999997</v>
      </c>
      <c r="C15" s="15">
        <v>4.1583992967588627E-2</v>
      </c>
      <c r="D15" s="14">
        <v>31.334579999999999</v>
      </c>
      <c r="E15" s="15">
        <f>D15/D$16</f>
        <v>3.0082168940184617E-2</v>
      </c>
      <c r="F15" s="14">
        <v>25.739536000000001</v>
      </c>
      <c r="G15" s="15">
        <f>F15/$F$16</f>
        <v>2.3776397685632087E-2</v>
      </c>
      <c r="H15" s="14">
        <v>23.214884000000001</v>
      </c>
      <c r="I15" s="15">
        <f>H15/$H$16</f>
        <v>2.0362341498355849E-2</v>
      </c>
      <c r="J15" s="2">
        <v>20.439603000000002</v>
      </c>
      <c r="K15" s="15">
        <f>J15/$J$16</f>
        <v>1.7704462536300484E-2</v>
      </c>
      <c r="L15" s="2">
        <v>17.497747</v>
      </c>
      <c r="M15" s="15">
        <f t="shared" si="0"/>
        <v>1.471324493073475E-2</v>
      </c>
      <c r="N15" s="2">
        <v>14.978126</v>
      </c>
      <c r="O15" s="15">
        <f>N15/$N$16</f>
        <v>1.2316499718183292E-2</v>
      </c>
      <c r="P15" s="2">
        <v>12.67487</v>
      </c>
      <c r="Q15" s="15">
        <f t="shared" si="1"/>
        <v>1.0404274764448456E-2</v>
      </c>
      <c r="R15" s="2">
        <v>10.853092999999999</v>
      </c>
      <c r="S15" s="17">
        <f t="shared" si="2"/>
        <v>8.8699154254395784E-3</v>
      </c>
      <c r="T15" s="2">
        <v>9.5507819999999999</v>
      </c>
      <c r="U15" s="17">
        <v>7.6208368229852014E-3</v>
      </c>
    </row>
    <row r="16" spans="1:24">
      <c r="A16" s="6" t="s">
        <v>42</v>
      </c>
      <c r="B16" s="16">
        <v>991.73720600000001</v>
      </c>
      <c r="C16" s="11"/>
      <c r="D16" s="16">
        <v>1041.633004</v>
      </c>
      <c r="F16" s="16">
        <v>1082.5666839999999</v>
      </c>
      <c r="H16" s="16">
        <v>1140.0891200000001</v>
      </c>
      <c r="J16" s="16">
        <v>1154.48876</v>
      </c>
      <c r="K16" s="15"/>
      <c r="L16" s="16">
        <v>1189.251391</v>
      </c>
      <c r="N16" s="16">
        <v>1216.102492</v>
      </c>
      <c r="P16" s="16">
        <v>1218.236762</v>
      </c>
      <c r="R16" s="16">
        <v>1223.5847220000001</v>
      </c>
      <c r="T16" s="16">
        <v>1253.2458340000001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RowHeight="14.45"/>
  <sheetData>
    <row r="1" ht="27.75" customHeight="1"/>
  </sheetData>
  <pageMargins left="0.7" right="0.7" top="0.75" bottom="0.75" header="0.3" footer="0.3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4.45"/>
  <sheetData/>
  <pageMargins left="0.7" right="0.7" top="0.75" bottom="0.75" header="0.3" footer="0.3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9"/>
  <sheetViews>
    <sheetView tabSelected="1" workbookViewId="0"/>
  </sheetViews>
  <sheetFormatPr defaultRowHeight="14.45"/>
  <cols>
    <col min="1" max="1" width="57.140625" customWidth="1"/>
    <col min="2" max="2" width="23.7109375" customWidth="1"/>
    <col min="4" max="4" width="7.5703125" customWidth="1"/>
  </cols>
  <sheetData>
    <row r="1" spans="1:13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3">
      <c r="A3" s="7">
        <v>2026</v>
      </c>
      <c r="B3" s="2">
        <f t="array" ref="B3:M4">TRANSPOSE(Data.InnevÅr!B2:C24)</f>
        <v>218.74448000000001</v>
      </c>
      <c r="C3" s="2">
        <v>182.78663700000001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</row>
    <row r="4" spans="1:13">
      <c r="A4" s="7">
        <v>2025</v>
      </c>
      <c r="B4" s="2">
        <v>227.900678</v>
      </c>
      <c r="C4" s="2">
        <v>198.35931099999999</v>
      </c>
      <c r="D4" s="2">
        <v>219.488708</v>
      </c>
      <c r="E4" s="2">
        <v>225.55011400000001</v>
      </c>
      <c r="F4" s="2">
        <v>213.505098</v>
      </c>
      <c r="G4" s="2">
        <v>221.930654</v>
      </c>
      <c r="H4" s="2">
        <v>220.626881</v>
      </c>
      <c r="I4" s="2">
        <v>192.284482</v>
      </c>
      <c r="J4" s="2">
        <v>221.95718400000001</v>
      </c>
      <c r="K4" s="2">
        <v>230.17899700000001</v>
      </c>
      <c r="L4" s="2">
        <v>199.62986100000001</v>
      </c>
      <c r="M4" s="2">
        <v>240.68793700000001</v>
      </c>
    </row>
    <row r="5" spans="1:13" s="4" customFormat="1">
      <c r="A5" s="6" t="s">
        <v>14</v>
      </c>
      <c r="B5" s="5">
        <f t="shared" ref="B5:M5" si="0">((B3/B4)-1)*100</f>
        <v>-4.0176264855166348</v>
      </c>
      <c r="C5" s="5">
        <f t="shared" si="0"/>
        <v>-7.850740114740562</v>
      </c>
      <c r="D5" s="5">
        <f t="shared" si="0"/>
        <v>-100</v>
      </c>
      <c r="E5" s="5">
        <f t="shared" si="0"/>
        <v>-100</v>
      </c>
      <c r="F5" s="5">
        <f t="shared" si="0"/>
        <v>-100</v>
      </c>
      <c r="G5" s="5">
        <f t="shared" si="0"/>
        <v>-100</v>
      </c>
      <c r="H5" s="5">
        <f t="shared" si="0"/>
        <v>-100</v>
      </c>
      <c r="I5" s="5">
        <f t="shared" si="0"/>
        <v>-100</v>
      </c>
      <c r="J5" s="5">
        <f t="shared" si="0"/>
        <v>-100</v>
      </c>
      <c r="K5" s="5">
        <f t="shared" si="0"/>
        <v>-100</v>
      </c>
      <c r="L5" s="5">
        <f t="shared" si="0"/>
        <v>-100</v>
      </c>
      <c r="M5" s="5">
        <f t="shared" si="0"/>
        <v>-100</v>
      </c>
    </row>
    <row r="6" spans="1:13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3" t="s">
        <v>15</v>
      </c>
    </row>
    <row r="8" spans="1:13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3" t="s">
        <v>12</v>
      </c>
    </row>
    <row r="9" spans="1:13">
      <c r="A9" s="7">
        <v>2026</v>
      </c>
      <c r="B9" s="2">
        <f t="array" ref="B9:M10">TRANSPOSE(Data.InnevÅr!F2:G24)</f>
        <v>1394.994425092827</v>
      </c>
      <c r="C9" s="2">
        <v>1203.66091842639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</row>
    <row r="10" spans="1:13">
      <c r="A10" s="7">
        <v>2025</v>
      </c>
      <c r="B10" s="2">
        <v>1423.4340696798861</v>
      </c>
      <c r="C10" s="2">
        <v>1208.774785276509</v>
      </c>
      <c r="D10" s="2">
        <v>1353.1973316198009</v>
      </c>
      <c r="E10" s="2">
        <v>1359.8275629775731</v>
      </c>
      <c r="F10" s="2">
        <v>1297.2231887983939</v>
      </c>
      <c r="G10" s="2">
        <v>1377.085417935298</v>
      </c>
      <c r="H10" s="2">
        <v>1320.215323096204</v>
      </c>
      <c r="I10" s="2">
        <v>1086.785370812695</v>
      </c>
      <c r="J10" s="2">
        <v>1284.371478900425</v>
      </c>
      <c r="K10" s="2">
        <v>1362.5034189135761</v>
      </c>
      <c r="L10" s="2">
        <v>1238.094449747442</v>
      </c>
      <c r="M10" s="2">
        <v>1537.533446775202</v>
      </c>
    </row>
    <row r="11" spans="1:13">
      <c r="A11" s="6" t="s">
        <v>14</v>
      </c>
      <c r="B11" s="1">
        <f t="shared" ref="B11:M11" si="1">((B9/B10)-1)*100</f>
        <v>-1.9979600877092163</v>
      </c>
      <c r="C11" s="1">
        <f t="shared" si="1"/>
        <v>-0.42306200562821639</v>
      </c>
      <c r="D11" s="1">
        <f t="shared" si="1"/>
        <v>-100</v>
      </c>
      <c r="E11" s="1">
        <f t="shared" si="1"/>
        <v>-100</v>
      </c>
      <c r="F11" s="1">
        <f t="shared" si="1"/>
        <v>-100</v>
      </c>
      <c r="G11" s="1">
        <f t="shared" si="1"/>
        <v>-100</v>
      </c>
      <c r="H11" s="1">
        <f t="shared" si="1"/>
        <v>-100</v>
      </c>
      <c r="I11" s="1">
        <f t="shared" si="1"/>
        <v>-100</v>
      </c>
      <c r="J11" s="1">
        <f t="shared" si="1"/>
        <v>-100</v>
      </c>
      <c r="K11" s="1">
        <f t="shared" si="1"/>
        <v>-100</v>
      </c>
      <c r="L11" s="1">
        <f t="shared" si="1"/>
        <v>-100</v>
      </c>
      <c r="M11" s="1">
        <f t="shared" si="1"/>
        <v>-100</v>
      </c>
    </row>
    <row r="12" spans="1:13">
      <c r="A12" s="3"/>
    </row>
    <row r="16" spans="1:13">
      <c r="C16" s="2"/>
    </row>
    <row r="17" spans="1:13">
      <c r="A17" s="3" t="s">
        <v>16</v>
      </c>
    </row>
    <row r="18" spans="1:13" ht="28.9">
      <c r="A18" s="9" t="s">
        <v>17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>
      <c r="B19" s="3" t="s">
        <v>1</v>
      </c>
      <c r="C19" s="3" t="s">
        <v>2</v>
      </c>
      <c r="D19" s="3" t="s">
        <v>3</v>
      </c>
      <c r="E19" s="3" t="s">
        <v>4</v>
      </c>
      <c r="F19" s="3" t="s">
        <v>18</v>
      </c>
      <c r="G19" s="3" t="s">
        <v>6</v>
      </c>
      <c r="H19" s="3" t="s">
        <v>7</v>
      </c>
      <c r="I19" s="3" t="s">
        <v>8</v>
      </c>
      <c r="J19" s="3" t="s">
        <v>9</v>
      </c>
      <c r="K19" s="3" t="s">
        <v>19</v>
      </c>
      <c r="L19" s="3" t="s">
        <v>11</v>
      </c>
      <c r="M19" s="3" t="s">
        <v>12</v>
      </c>
    </row>
    <row r="20" spans="1:13">
      <c r="A20" s="7">
        <v>2026</v>
      </c>
      <c r="B20" s="2">
        <f t="shared" ref="B20:M20" si="2">B3</f>
        <v>218.74448000000001</v>
      </c>
      <c r="C20" s="2">
        <f t="shared" si="2"/>
        <v>182.78663700000001</v>
      </c>
      <c r="D20" s="2">
        <f t="shared" si="2"/>
        <v>0</v>
      </c>
      <c r="E20" s="2">
        <f t="shared" si="2"/>
        <v>0</v>
      </c>
      <c r="F20" s="2">
        <f t="shared" si="2"/>
        <v>0</v>
      </c>
      <c r="G20" s="2">
        <f t="shared" si="2"/>
        <v>0</v>
      </c>
      <c r="H20" s="2">
        <f t="shared" si="2"/>
        <v>0</v>
      </c>
      <c r="I20" s="2">
        <f t="shared" si="2"/>
        <v>0</v>
      </c>
      <c r="J20" s="2">
        <f t="shared" si="2"/>
        <v>0</v>
      </c>
      <c r="K20" s="2">
        <f t="shared" si="2"/>
        <v>0</v>
      </c>
      <c r="L20" s="2">
        <f t="shared" si="2"/>
        <v>0</v>
      </c>
      <c r="M20" s="2">
        <f t="shared" si="2"/>
        <v>0</v>
      </c>
    </row>
    <row r="21" spans="1:13">
      <c r="A21" s="7">
        <v>2025</v>
      </c>
      <c r="B21" s="2">
        <f t="shared" ref="B21:M21" si="3">B4</f>
        <v>227.900678</v>
      </c>
      <c r="C21" s="2">
        <f t="shared" si="3"/>
        <v>198.35931099999999</v>
      </c>
      <c r="D21" s="2">
        <f t="shared" si="3"/>
        <v>219.488708</v>
      </c>
      <c r="E21" s="2">
        <f t="shared" si="3"/>
        <v>225.55011400000001</v>
      </c>
      <c r="F21" s="2">
        <f t="shared" si="3"/>
        <v>213.505098</v>
      </c>
      <c r="G21" s="2">
        <f t="shared" si="3"/>
        <v>221.930654</v>
      </c>
      <c r="H21" s="2">
        <f t="shared" si="3"/>
        <v>220.626881</v>
      </c>
      <c r="I21" s="2">
        <f t="shared" si="3"/>
        <v>192.284482</v>
      </c>
      <c r="J21" s="2">
        <f t="shared" si="3"/>
        <v>221.95718400000001</v>
      </c>
      <c r="K21" s="2">
        <f t="shared" si="3"/>
        <v>230.17899700000001</v>
      </c>
      <c r="L21" s="2">
        <f t="shared" si="3"/>
        <v>199.62986100000001</v>
      </c>
      <c r="M21" s="2">
        <f t="shared" si="3"/>
        <v>240.68793700000001</v>
      </c>
    </row>
    <row r="22" spans="1:13">
      <c r="A22" s="10" t="s">
        <v>20</v>
      </c>
      <c r="B22" s="5">
        <f t="shared" ref="B22:M22" si="4">((B20/B21)-1)*100</f>
        <v>-4.0176264855166348</v>
      </c>
      <c r="C22" s="5">
        <f t="shared" si="4"/>
        <v>-7.850740114740562</v>
      </c>
      <c r="D22" s="5">
        <f t="shared" si="4"/>
        <v>-100</v>
      </c>
      <c r="E22" s="5">
        <f t="shared" si="4"/>
        <v>-100</v>
      </c>
      <c r="F22" s="5">
        <f t="shared" si="4"/>
        <v>-100</v>
      </c>
      <c r="G22" s="5">
        <f t="shared" si="4"/>
        <v>-100</v>
      </c>
      <c r="H22" s="5">
        <f t="shared" si="4"/>
        <v>-100</v>
      </c>
      <c r="I22" s="5">
        <f t="shared" si="4"/>
        <v>-100</v>
      </c>
      <c r="J22" s="5">
        <f t="shared" si="4"/>
        <v>-100</v>
      </c>
      <c r="K22" s="5">
        <f t="shared" si="4"/>
        <v>-100</v>
      </c>
      <c r="L22" s="5">
        <f t="shared" si="4"/>
        <v>-100</v>
      </c>
      <c r="M22" s="5">
        <f t="shared" si="4"/>
        <v>-100</v>
      </c>
    </row>
    <row r="23" spans="1:13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>
      <c r="A24" s="9" t="s">
        <v>21</v>
      </c>
    </row>
    <row r="25" spans="1:13">
      <c r="A25" s="3"/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2026</v>
      </c>
      <c r="B26" s="2">
        <f t="shared" ref="B26:M26" si="5">B9</f>
        <v>1394.994425092827</v>
      </c>
      <c r="C26" s="2">
        <f t="shared" si="5"/>
        <v>1203.66091842639</v>
      </c>
      <c r="D26" s="2">
        <f t="shared" si="5"/>
        <v>0</v>
      </c>
      <c r="E26" s="2">
        <f t="shared" si="5"/>
        <v>0</v>
      </c>
      <c r="F26" s="2">
        <f t="shared" si="5"/>
        <v>0</v>
      </c>
      <c r="G26" s="2">
        <f t="shared" si="5"/>
        <v>0</v>
      </c>
      <c r="H26" s="2">
        <f t="shared" si="5"/>
        <v>0</v>
      </c>
      <c r="I26" s="2">
        <f t="shared" si="5"/>
        <v>0</v>
      </c>
      <c r="J26" s="2">
        <f t="shared" si="5"/>
        <v>0</v>
      </c>
      <c r="K26" s="2">
        <f t="shared" si="5"/>
        <v>0</v>
      </c>
      <c r="L26" s="2">
        <f t="shared" si="5"/>
        <v>0</v>
      </c>
      <c r="M26" s="2">
        <f t="shared" si="5"/>
        <v>0</v>
      </c>
    </row>
    <row r="27" spans="1:13">
      <c r="A27" s="7">
        <v>2025</v>
      </c>
      <c r="B27" s="2">
        <f t="shared" ref="B27:M27" si="6">B10</f>
        <v>1423.4340696798861</v>
      </c>
      <c r="C27" s="2">
        <f t="shared" si="6"/>
        <v>1208.774785276509</v>
      </c>
      <c r="D27" s="2">
        <f t="shared" si="6"/>
        <v>1353.1973316198009</v>
      </c>
      <c r="E27" s="2">
        <f t="shared" si="6"/>
        <v>1359.8275629775731</v>
      </c>
      <c r="F27" s="2">
        <f t="shared" si="6"/>
        <v>1297.2231887983939</v>
      </c>
      <c r="G27" s="2">
        <f t="shared" si="6"/>
        <v>1377.085417935298</v>
      </c>
      <c r="H27" s="2">
        <f t="shared" si="6"/>
        <v>1320.215323096204</v>
      </c>
      <c r="I27" s="2">
        <f t="shared" si="6"/>
        <v>1086.785370812695</v>
      </c>
      <c r="J27" s="2">
        <f t="shared" si="6"/>
        <v>1284.371478900425</v>
      </c>
      <c r="K27" s="2">
        <f t="shared" si="6"/>
        <v>1362.5034189135761</v>
      </c>
      <c r="L27" s="2">
        <f t="shared" si="6"/>
        <v>1238.094449747442</v>
      </c>
      <c r="M27" s="2">
        <f t="shared" si="6"/>
        <v>1537.533446775202</v>
      </c>
    </row>
    <row r="28" spans="1:13">
      <c r="A28" s="10" t="s">
        <v>20</v>
      </c>
      <c r="B28" s="1">
        <f t="shared" ref="B28:M28" si="7">((B26/B27)-1)*100</f>
        <v>-1.9979600877092163</v>
      </c>
      <c r="C28" s="1">
        <f t="shared" si="7"/>
        <v>-0.42306200562821639</v>
      </c>
      <c r="D28" s="1">
        <f t="shared" si="7"/>
        <v>-100</v>
      </c>
      <c r="E28" s="1">
        <f t="shared" si="7"/>
        <v>-100</v>
      </c>
      <c r="F28" s="1">
        <f t="shared" si="7"/>
        <v>-100</v>
      </c>
      <c r="G28" s="1">
        <f t="shared" si="7"/>
        <v>-100</v>
      </c>
      <c r="H28" s="1">
        <f t="shared" si="7"/>
        <v>-100</v>
      </c>
      <c r="I28" s="1">
        <f t="shared" si="7"/>
        <v>-100</v>
      </c>
      <c r="J28" s="1">
        <f t="shared" si="7"/>
        <v>-100</v>
      </c>
      <c r="K28" s="1">
        <f t="shared" si="7"/>
        <v>-100</v>
      </c>
      <c r="L28" s="1">
        <f t="shared" si="7"/>
        <v>-100</v>
      </c>
      <c r="M28" s="1">
        <f t="shared" si="7"/>
        <v>-100</v>
      </c>
    </row>
    <row r="29" spans="1:13">
      <c r="A29" s="3"/>
    </row>
  </sheetData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25076-C3CD-4F79-B183-6D34B3C133B2}">
  <dimension ref="A1:M18"/>
  <sheetViews>
    <sheetView workbookViewId="0">
      <selection activeCell="F3" sqref="F3"/>
    </sheetView>
  </sheetViews>
  <sheetFormatPr defaultRowHeight="14.45"/>
  <cols>
    <col min="1" max="1" width="54.85546875" customWidth="1"/>
  </cols>
  <sheetData>
    <row r="1" spans="1:13">
      <c r="A1" s="7">
        <v>2025</v>
      </c>
      <c r="B1" s="2">
        <v>1423.4340696798879</v>
      </c>
      <c r="C1" s="2">
        <v>1208.774785276506</v>
      </c>
      <c r="D1" s="2">
        <v>1353.1973316198039</v>
      </c>
      <c r="E1" s="2">
        <v>1359.827562977576</v>
      </c>
      <c r="F1" s="2">
        <v>1297.2231887983901</v>
      </c>
      <c r="G1" s="2">
        <v>1377.0854179353</v>
      </c>
      <c r="H1" s="2">
        <v>1320.2153230962119</v>
      </c>
      <c r="I1" s="2">
        <v>1086.7853708126911</v>
      </c>
      <c r="J1" s="2">
        <v>1284.371478900425</v>
      </c>
      <c r="K1" s="2">
        <v>1362.5034189135761</v>
      </c>
      <c r="L1" s="2">
        <v>1238.094449747442</v>
      </c>
      <c r="M1" s="2">
        <v>1537.5334467751929</v>
      </c>
    </row>
    <row r="2" spans="1:13">
      <c r="A2" s="7">
        <v>2024</v>
      </c>
      <c r="B2" s="2">
        <v>1408.7253354642569</v>
      </c>
      <c r="C2" s="2">
        <v>1226.151666160463</v>
      </c>
      <c r="D2" s="2">
        <v>1274.311260835613</v>
      </c>
      <c r="E2" s="2">
        <v>1380.9749078511361</v>
      </c>
      <c r="F2" s="2">
        <v>1314.6418315621929</v>
      </c>
      <c r="G2" s="2">
        <v>1273.566446079664</v>
      </c>
      <c r="H2" s="2">
        <v>1352.054347329321</v>
      </c>
      <c r="I2" s="2">
        <v>1108.466471146794</v>
      </c>
      <c r="J2" s="2">
        <v>1211.9239687640991</v>
      </c>
      <c r="K2" s="2">
        <v>1316.9504431822641</v>
      </c>
      <c r="L2" s="2">
        <v>1256.926447583638</v>
      </c>
      <c r="M2" s="2">
        <v>1444.2366887672019</v>
      </c>
    </row>
    <row r="3" spans="1:13" ht="23.25" customHeight="1">
      <c r="A3" s="6" t="s">
        <v>14</v>
      </c>
      <c r="B3" s="1">
        <v>1.0441165389265539</v>
      </c>
      <c r="C3" s="1">
        <v>-1.4171885390304562</v>
      </c>
      <c r="D3" s="1">
        <v>6.1904868307027572</v>
      </c>
      <c r="E3" s="1">
        <v>-1.5313344763422498</v>
      </c>
      <c r="F3" s="1">
        <v>-1.3249725016816316</v>
      </c>
      <c r="G3" s="1">
        <v>8.1282741214085519</v>
      </c>
      <c r="H3" s="1">
        <v>-2.3548627535571964</v>
      </c>
      <c r="I3" s="1">
        <v>-1.9559545460741012</v>
      </c>
      <c r="J3" s="1">
        <v>5.9778923433791542</v>
      </c>
      <c r="K3" s="1">
        <v>3.4589741753105141</v>
      </c>
      <c r="L3" s="1">
        <v>-1.4982577439116906</v>
      </c>
      <c r="M3" s="1">
        <v>6.4599354616609928</v>
      </c>
    </row>
    <row r="6" spans="1:13">
      <c r="C6" s="2"/>
    </row>
    <row r="7" spans="1:13">
      <c r="A7" s="3" t="s">
        <v>16</v>
      </c>
    </row>
    <row r="8" spans="1:13" ht="31.5" customHeight="1">
      <c r="A8" s="9" t="s">
        <v>17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>
      <c r="B9" s="3" t="s">
        <v>1</v>
      </c>
      <c r="C9" s="3" t="s">
        <v>2</v>
      </c>
      <c r="D9" s="3" t="s">
        <v>3</v>
      </c>
      <c r="E9" s="3" t="s">
        <v>4</v>
      </c>
      <c r="F9" s="3" t="s">
        <v>18</v>
      </c>
      <c r="G9" s="3" t="s">
        <v>6</v>
      </c>
      <c r="H9" s="3" t="s">
        <v>7</v>
      </c>
      <c r="I9" s="3" t="s">
        <v>8</v>
      </c>
      <c r="J9" s="3" t="s">
        <v>9</v>
      </c>
      <c r="K9" s="3" t="s">
        <v>19</v>
      </c>
      <c r="L9" s="3" t="s">
        <v>11</v>
      </c>
      <c r="M9" s="3" t="s">
        <v>12</v>
      </c>
    </row>
    <row r="10" spans="1:13">
      <c r="A10" s="7">
        <v>2025</v>
      </c>
      <c r="B10" s="2">
        <v>227.900678</v>
      </c>
      <c r="C10" s="2">
        <v>198.35931099999999</v>
      </c>
      <c r="D10" s="2">
        <v>219.488708</v>
      </c>
      <c r="E10" s="2">
        <v>225.55011400000001</v>
      </c>
      <c r="F10" s="2">
        <v>213.505098</v>
      </c>
      <c r="G10" s="2">
        <v>221.930654</v>
      </c>
      <c r="H10" s="2">
        <v>220.626881</v>
      </c>
      <c r="I10" s="2">
        <v>192.284482</v>
      </c>
      <c r="J10" s="2">
        <v>221.95718400000001</v>
      </c>
      <c r="K10" s="2">
        <v>230.17899700000001</v>
      </c>
      <c r="L10" s="2">
        <v>199.62986100000001</v>
      </c>
      <c r="M10" s="2">
        <v>240.68793700000001</v>
      </c>
    </row>
    <row r="11" spans="1:13">
      <c r="A11" s="7">
        <v>2024</v>
      </c>
      <c r="B11" s="2">
        <v>224.441115</v>
      </c>
      <c r="C11" s="2">
        <v>202.629279</v>
      </c>
      <c r="D11" s="2">
        <v>199.94237799999999</v>
      </c>
      <c r="E11" s="2">
        <v>232.891651</v>
      </c>
      <c r="F11" s="2">
        <v>217.80282500000001</v>
      </c>
      <c r="G11" s="2">
        <v>194.848736</v>
      </c>
      <c r="H11" s="2">
        <v>225.096206</v>
      </c>
      <c r="I11" s="2">
        <v>194.995868</v>
      </c>
      <c r="J11" s="2">
        <v>202.14043699999999</v>
      </c>
      <c r="K11" s="2">
        <v>225.40051099999999</v>
      </c>
      <c r="L11" s="2">
        <v>203.73856799999999</v>
      </c>
      <c r="M11" s="2">
        <v>220.021084</v>
      </c>
    </row>
    <row r="12" spans="1:13" ht="24" customHeight="1">
      <c r="A12" s="10" t="s">
        <v>20</v>
      </c>
      <c r="B12" s="5">
        <v>1.5414123210000907</v>
      </c>
      <c r="C12" s="5">
        <v>-2.1072808535236409</v>
      </c>
      <c r="D12" s="5">
        <v>9.7759815580466878</v>
      </c>
      <c r="E12" s="5">
        <v>-3.1523401412101193</v>
      </c>
      <c r="F12" s="5">
        <v>-1.9732191260604659</v>
      </c>
      <c r="G12" s="5">
        <v>13.898944666492463</v>
      </c>
      <c r="H12" s="5">
        <v>-1.9855176945985487</v>
      </c>
      <c r="I12" s="5">
        <v>-1.3904838229700345</v>
      </c>
      <c r="J12" s="5">
        <v>9.8034551097759817</v>
      </c>
      <c r="K12" s="5">
        <v>2.1199978557280286</v>
      </c>
      <c r="L12" s="5">
        <v>-2.0166564633947837</v>
      </c>
      <c r="M12" s="5">
        <v>9.3931238880724734</v>
      </c>
    </row>
    <row r="13" spans="1:1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ht="26.25" customHeight="1">
      <c r="A14" s="9" t="s">
        <v>21</v>
      </c>
    </row>
    <row r="15" spans="1:13">
      <c r="A15" s="3"/>
      <c r="B15" s="3" t="s">
        <v>1</v>
      </c>
      <c r="C15" s="3" t="s">
        <v>2</v>
      </c>
      <c r="D15" s="3" t="s">
        <v>3</v>
      </c>
      <c r="E15" s="3" t="s">
        <v>4</v>
      </c>
      <c r="F15" s="3" t="s">
        <v>18</v>
      </c>
      <c r="G15" s="3" t="s">
        <v>6</v>
      </c>
      <c r="H15" s="3" t="s">
        <v>7</v>
      </c>
      <c r="I15" s="3" t="s">
        <v>8</v>
      </c>
      <c r="J15" s="3" t="s">
        <v>9</v>
      </c>
      <c r="K15" s="3" t="s">
        <v>19</v>
      </c>
      <c r="L15" s="3" t="s">
        <v>11</v>
      </c>
      <c r="M15" s="3" t="s">
        <v>12</v>
      </c>
    </row>
    <row r="16" spans="1:13">
      <c r="A16" s="7">
        <v>2025</v>
      </c>
      <c r="B16" s="2">
        <v>1423.4340696798879</v>
      </c>
      <c r="C16" s="2">
        <v>1208.774785276506</v>
      </c>
      <c r="D16" s="2">
        <v>1353.1973316198039</v>
      </c>
      <c r="E16" s="2">
        <v>1359.827562977576</v>
      </c>
      <c r="F16" s="2">
        <v>1297.2231887983901</v>
      </c>
      <c r="G16" s="2">
        <v>1377.0854179353</v>
      </c>
      <c r="H16" s="2">
        <v>1320.2153230962119</v>
      </c>
      <c r="I16" s="2">
        <v>1086.7853708126911</v>
      </c>
      <c r="J16" s="2">
        <v>1284.371478900425</v>
      </c>
      <c r="K16" s="2">
        <v>1362.5034189135761</v>
      </c>
      <c r="L16" s="2">
        <v>1238.094449747442</v>
      </c>
      <c r="M16" s="2">
        <v>1537.5334467751929</v>
      </c>
    </row>
    <row r="17" spans="1:13">
      <c r="A17" s="7">
        <v>2024</v>
      </c>
      <c r="B17" s="2">
        <v>1408.7253354642569</v>
      </c>
      <c r="C17" s="2">
        <v>1226.151666160463</v>
      </c>
      <c r="D17" s="2">
        <v>1274.311260835613</v>
      </c>
      <c r="E17" s="2">
        <v>1380.9749078511361</v>
      </c>
      <c r="F17" s="2">
        <v>1314.6418315621929</v>
      </c>
      <c r="G17" s="2">
        <v>1273.566446079664</v>
      </c>
      <c r="H17" s="2">
        <v>1352.054347329321</v>
      </c>
      <c r="I17" s="2">
        <v>1108.466471146794</v>
      </c>
      <c r="J17" s="2">
        <v>1211.9239687640991</v>
      </c>
      <c r="K17" s="2">
        <v>1316.9504431822641</v>
      </c>
      <c r="L17" s="2">
        <v>1256.926447583638</v>
      </c>
      <c r="M17" s="2">
        <v>1444.2366887672019</v>
      </c>
    </row>
    <row r="18" spans="1:13" ht="15.75" customHeight="1">
      <c r="A18" s="10" t="s">
        <v>20</v>
      </c>
      <c r="B18" s="1">
        <v>1.0441165389265539</v>
      </c>
      <c r="C18" s="1">
        <v>-1.4171885390304562</v>
      </c>
      <c r="D18" s="1">
        <v>6.1904868307027572</v>
      </c>
      <c r="E18" s="1">
        <v>-1.5313344763422498</v>
      </c>
      <c r="F18" s="1">
        <v>-1.3249725016816316</v>
      </c>
      <c r="G18" s="1">
        <v>8.1282741214085519</v>
      </c>
      <c r="H18" s="1">
        <v>-2.3548627535571964</v>
      </c>
      <c r="I18" s="1">
        <v>-1.9559545460741012</v>
      </c>
      <c r="J18" s="1">
        <v>5.9778923433791542</v>
      </c>
      <c r="K18" s="1">
        <v>3.4589741753105141</v>
      </c>
      <c r="L18" s="1">
        <v>-1.4982577439116906</v>
      </c>
      <c r="M18" s="1">
        <v>6.4599354616609928</v>
      </c>
    </row>
  </sheetData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8048F-A516-4C16-8084-9CCA9DBC4E0A}">
  <dimension ref="A1:M40"/>
  <sheetViews>
    <sheetView workbookViewId="0">
      <selection activeCell="A7" sqref="A7"/>
    </sheetView>
  </sheetViews>
  <sheetFormatPr defaultRowHeight="14.45"/>
  <cols>
    <col min="1" max="1" width="57.140625" customWidth="1"/>
    <col min="2" max="2" width="11.140625" customWidth="1"/>
    <col min="4" max="4" width="7.5703125" customWidth="1"/>
  </cols>
  <sheetData>
    <row r="1" spans="1:13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3">
      <c r="A3" s="7">
        <v>2024</v>
      </c>
      <c r="B3" s="2">
        <f t="array" ref="B3:M4">TRANSPOSE([1]Data.InnevÅr!B2:C24)</f>
        <v>224.441115</v>
      </c>
      <c r="C3" s="2">
        <v>202.629279</v>
      </c>
      <c r="D3" s="2">
        <v>199.94237799999999</v>
      </c>
      <c r="E3" s="2">
        <v>232.891651</v>
      </c>
      <c r="F3" s="2">
        <v>217.80282500000001</v>
      </c>
      <c r="G3" s="2">
        <v>194.848736</v>
      </c>
      <c r="H3" s="2">
        <v>225.096206</v>
      </c>
      <c r="I3" s="2">
        <v>194.995868</v>
      </c>
      <c r="J3" s="2">
        <v>202.14043699999999</v>
      </c>
      <c r="K3" s="2">
        <v>225.40051099999999</v>
      </c>
      <c r="L3" s="2">
        <v>203.73856799999999</v>
      </c>
      <c r="M3" s="2">
        <v>220.021084</v>
      </c>
    </row>
    <row r="4" spans="1:13">
      <c r="A4" s="7">
        <v>2023</v>
      </c>
      <c r="B4" s="2">
        <v>213.35505900000001</v>
      </c>
      <c r="C4" s="2">
        <v>191.145737</v>
      </c>
      <c r="D4" s="2">
        <v>222.95441099999999</v>
      </c>
      <c r="E4" s="2">
        <v>192.76426900000001</v>
      </c>
      <c r="F4" s="2">
        <v>225.72091599999999</v>
      </c>
      <c r="G4" s="2">
        <v>215.542225</v>
      </c>
      <c r="H4" s="2">
        <v>199.24425299999999</v>
      </c>
      <c r="I4" s="2">
        <v>202.205984</v>
      </c>
      <c r="J4" s="2">
        <v>192.23698999999999</v>
      </c>
      <c r="K4" s="2">
        <v>220.40662399999999</v>
      </c>
      <c r="L4" s="2">
        <v>216.98071300000001</v>
      </c>
      <c r="M4" s="2">
        <v>212.33911800000001</v>
      </c>
    </row>
    <row r="5" spans="1:13">
      <c r="A5" s="6" t="s">
        <v>14</v>
      </c>
      <c r="B5" s="5">
        <f t="shared" ref="B5:M5" si="0">((B3/B4)-1)*100</f>
        <v>5.1960595881628491</v>
      </c>
      <c r="C5" s="5">
        <f t="shared" si="0"/>
        <v>6.0077416217762636</v>
      </c>
      <c r="D5" s="5">
        <f t="shared" si="0"/>
        <v>-10.321407366100511</v>
      </c>
      <c r="E5" s="5">
        <f t="shared" si="0"/>
        <v>20.816815381900454</v>
      </c>
      <c r="F5" s="5">
        <f t="shared" si="0"/>
        <v>-3.5079119561963745</v>
      </c>
      <c r="G5" s="5">
        <f t="shared" si="0"/>
        <v>-9.6006659484006001</v>
      </c>
      <c r="H5" s="5">
        <f t="shared" si="0"/>
        <v>12.97500560781546</v>
      </c>
      <c r="I5" s="5">
        <f t="shared" si="0"/>
        <v>-3.5657283020862574</v>
      </c>
      <c r="J5" s="5">
        <f t="shared" si="0"/>
        <v>5.151686467833283</v>
      </c>
      <c r="K5" s="5">
        <f t="shared" si="0"/>
        <v>2.2657608511802207</v>
      </c>
      <c r="L5" s="5">
        <f t="shared" si="0"/>
        <v>-6.1029133958095283</v>
      </c>
      <c r="M5" s="5">
        <f t="shared" si="0"/>
        <v>3.6177818163490638</v>
      </c>
    </row>
    <row r="6" spans="1:13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3" t="s">
        <v>15</v>
      </c>
    </row>
    <row r="8" spans="1:13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3" t="s">
        <v>12</v>
      </c>
    </row>
    <row r="9" spans="1:13">
      <c r="A9" s="7">
        <v>2024</v>
      </c>
      <c r="B9" s="2">
        <f t="array" ref="B9:M10">TRANSPOSE([1]Data.InnevÅr!F2:G24)</f>
        <v>1408.7253354642601</v>
      </c>
      <c r="C9" s="2">
        <v>1226.1516661604601</v>
      </c>
      <c r="D9" s="2">
        <v>1274.31126083562</v>
      </c>
      <c r="E9" s="2">
        <v>1380.97490785113</v>
      </c>
      <c r="F9" s="2">
        <v>1314.64183156219</v>
      </c>
      <c r="G9" s="2">
        <v>1273.56644607966</v>
      </c>
      <c r="H9" s="2">
        <v>1352.0543473293301</v>
      </c>
      <c r="I9" s="2">
        <v>1108.4664711467899</v>
      </c>
      <c r="J9" s="2">
        <v>1211.92396876411</v>
      </c>
      <c r="K9" s="2">
        <v>1316.95044318227</v>
      </c>
      <c r="L9" s="2">
        <v>1256.9264475836401</v>
      </c>
      <c r="M9" s="2">
        <v>1444.2366887671999</v>
      </c>
    </row>
    <row r="10" spans="1:13">
      <c r="A10" s="7">
        <v>2023</v>
      </c>
      <c r="B10" s="2">
        <v>1396.84367020746</v>
      </c>
      <c r="C10" s="2">
        <v>1206.4829450899499</v>
      </c>
      <c r="D10" s="2">
        <v>1487.2679561073201</v>
      </c>
      <c r="E10" s="2">
        <v>1320.0497510933801</v>
      </c>
      <c r="F10" s="2">
        <v>1447.0538916369601</v>
      </c>
      <c r="G10" s="2">
        <v>1400.9141106455199</v>
      </c>
      <c r="H10" s="2">
        <v>1247.5697930562701</v>
      </c>
      <c r="I10" s="2">
        <v>1157.7749021582999</v>
      </c>
      <c r="J10" s="2">
        <v>1197.41125209342</v>
      </c>
      <c r="K10" s="2">
        <v>1292.6508072732499</v>
      </c>
      <c r="L10" s="2">
        <v>1284.9638506895801</v>
      </c>
      <c r="M10" s="2">
        <v>1370.87037230232</v>
      </c>
    </row>
    <row r="11" spans="1:13">
      <c r="A11" s="6" t="s">
        <v>14</v>
      </c>
      <c r="B11" s="1">
        <f t="shared" ref="B11:M11" si="1">((B9/B10)-1)*100</f>
        <v>0.85060808952481803</v>
      </c>
      <c r="C11" s="1">
        <f t="shared" si="1"/>
        <v>1.6302527234683506</v>
      </c>
      <c r="D11" s="1">
        <f t="shared" si="1"/>
        <v>-14.318650139486577</v>
      </c>
      <c r="E11" s="1">
        <f t="shared" si="1"/>
        <v>4.6153682243632366</v>
      </c>
      <c r="F11" s="1">
        <f t="shared" si="1"/>
        <v>-9.1504581024954632</v>
      </c>
      <c r="G11" s="1">
        <f t="shared" si="1"/>
        <v>-9.0903263517832738</v>
      </c>
      <c r="H11" s="1">
        <f t="shared" si="1"/>
        <v>8.3750468193924288</v>
      </c>
      <c r="I11" s="1">
        <f t="shared" si="1"/>
        <v>-4.2588961739963738</v>
      </c>
      <c r="J11" s="1">
        <f t="shared" si="1"/>
        <v>1.2120077079046609</v>
      </c>
      <c r="K11" s="1">
        <f t="shared" si="1"/>
        <v>1.8798298637416444</v>
      </c>
      <c r="L11" s="1">
        <f t="shared" si="1"/>
        <v>-2.1819604567781203</v>
      </c>
      <c r="M11" s="1">
        <f t="shared" si="1"/>
        <v>5.3518055351699179</v>
      </c>
    </row>
    <row r="12" spans="1:13">
      <c r="A12" s="3"/>
    </row>
    <row r="13" spans="1:13" ht="28.9">
      <c r="A13" s="13" t="s">
        <v>22</v>
      </c>
    </row>
    <row r="14" spans="1:13">
      <c r="A14" s="3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3" t="s">
        <v>10</v>
      </c>
      <c r="L14" s="3" t="s">
        <v>11</v>
      </c>
      <c r="M14" s="3" t="s">
        <v>12</v>
      </c>
    </row>
    <row r="15" spans="1:13">
      <c r="A15" s="7">
        <v>2024</v>
      </c>
      <c r="B15" s="2">
        <f t="array" ref="B15:M16">TRANSPOSE([1]Data.InnevÅr!J2:K24)</f>
        <v>150.64538899999999</v>
      </c>
      <c r="C15" s="2">
        <v>57.389031000000003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</row>
    <row r="16" spans="1:13">
      <c r="A16" s="7">
        <v>2023</v>
      </c>
      <c r="B16" s="2">
        <v>148.908771</v>
      </c>
      <c r="C16" s="2">
        <v>141.72287</v>
      </c>
      <c r="D16" s="2">
        <v>162.362818</v>
      </c>
      <c r="E16" s="2">
        <v>166.78169700000001</v>
      </c>
      <c r="F16" s="2">
        <v>178.68243899999999</v>
      </c>
      <c r="G16" s="2">
        <v>175.482821</v>
      </c>
      <c r="H16" s="2">
        <v>168.266854</v>
      </c>
      <c r="I16" s="2">
        <v>173.37298200000001</v>
      </c>
      <c r="J16" s="8">
        <v>173.29907499999999</v>
      </c>
      <c r="K16" s="2">
        <v>174.459203</v>
      </c>
      <c r="L16" s="2">
        <v>163.386807</v>
      </c>
      <c r="M16" s="2">
        <v>176.71280899999999</v>
      </c>
    </row>
    <row r="17" spans="1:13">
      <c r="A17" s="6" t="s">
        <v>14</v>
      </c>
      <c r="B17" s="2">
        <f t="shared" ref="B17:M17" si="2">((B15/B16)-1)*100</f>
        <v>1.1662294895980363</v>
      </c>
      <c r="C17" s="2">
        <f t="shared" si="2"/>
        <v>-59.50616086168732</v>
      </c>
      <c r="D17" s="2">
        <f t="shared" si="2"/>
        <v>-100</v>
      </c>
      <c r="E17" s="2">
        <f t="shared" si="2"/>
        <v>-100</v>
      </c>
      <c r="F17" s="2">
        <f t="shared" si="2"/>
        <v>-100</v>
      </c>
      <c r="G17" s="2">
        <f t="shared" si="2"/>
        <v>-100</v>
      </c>
      <c r="H17" s="2">
        <f t="shared" si="2"/>
        <v>-100</v>
      </c>
      <c r="I17" s="2">
        <f t="shared" si="2"/>
        <v>-100</v>
      </c>
      <c r="J17" s="2">
        <f t="shared" si="2"/>
        <v>-100</v>
      </c>
      <c r="K17" s="2">
        <f t="shared" si="2"/>
        <v>-100</v>
      </c>
      <c r="L17" s="2">
        <f t="shared" si="2"/>
        <v>-100</v>
      </c>
      <c r="M17" s="2">
        <f t="shared" si="2"/>
        <v>-100</v>
      </c>
    </row>
    <row r="22" spans="1:13">
      <c r="C22" s="2"/>
    </row>
    <row r="23" spans="1:13">
      <c r="A23" s="3" t="s">
        <v>16</v>
      </c>
    </row>
    <row r="24" spans="1:13" ht="28.9">
      <c r="A24" s="9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2024</v>
      </c>
      <c r="B26" s="2">
        <f>B3</f>
        <v>224.441115</v>
      </c>
      <c r="C26" s="2">
        <f>C3</f>
        <v>202.629279</v>
      </c>
      <c r="D26" s="2">
        <f>D3</f>
        <v>199.94237799999999</v>
      </c>
      <c r="E26" s="2">
        <f>E3</f>
        <v>232.891651</v>
      </c>
      <c r="F26" s="2">
        <f t="shared" ref="F26:M26" si="3">F3</f>
        <v>217.80282500000001</v>
      </c>
      <c r="G26" s="2">
        <f t="shared" si="3"/>
        <v>194.848736</v>
      </c>
      <c r="H26" s="2">
        <f t="shared" si="3"/>
        <v>225.096206</v>
      </c>
      <c r="I26" s="2">
        <f t="shared" si="3"/>
        <v>194.995868</v>
      </c>
      <c r="J26" s="2">
        <f t="shared" si="3"/>
        <v>202.14043699999999</v>
      </c>
      <c r="K26" s="2">
        <f t="shared" si="3"/>
        <v>225.40051099999999</v>
      </c>
      <c r="L26" s="2">
        <f t="shared" si="3"/>
        <v>203.73856799999999</v>
      </c>
      <c r="M26" s="2">
        <f t="shared" si="3"/>
        <v>220.021084</v>
      </c>
    </row>
    <row r="27" spans="1:13">
      <c r="A27" s="7">
        <v>2023</v>
      </c>
      <c r="B27" s="2">
        <f>B4</f>
        <v>213.35505900000001</v>
      </c>
      <c r="C27" s="2">
        <f t="shared" ref="C27:M27" si="4">C4</f>
        <v>191.145737</v>
      </c>
      <c r="D27" s="2">
        <f t="shared" si="4"/>
        <v>222.95441099999999</v>
      </c>
      <c r="E27" s="2">
        <f t="shared" si="4"/>
        <v>192.76426900000001</v>
      </c>
      <c r="F27" s="2">
        <f t="shared" si="4"/>
        <v>225.72091599999999</v>
      </c>
      <c r="G27" s="2">
        <f t="shared" si="4"/>
        <v>215.542225</v>
      </c>
      <c r="H27" s="2">
        <f t="shared" si="4"/>
        <v>199.24425299999999</v>
      </c>
      <c r="I27" s="2">
        <f t="shared" si="4"/>
        <v>202.205984</v>
      </c>
      <c r="J27" s="2">
        <f t="shared" si="4"/>
        <v>192.23698999999999</v>
      </c>
      <c r="K27" s="2">
        <f t="shared" si="4"/>
        <v>220.40662399999999</v>
      </c>
      <c r="L27" s="2">
        <f t="shared" si="4"/>
        <v>216.98071300000001</v>
      </c>
      <c r="M27" s="2">
        <f t="shared" si="4"/>
        <v>212.33911800000001</v>
      </c>
    </row>
    <row r="28" spans="1:13">
      <c r="A28" s="10" t="s">
        <v>20</v>
      </c>
      <c r="B28" s="5">
        <f t="shared" ref="B28:M28" si="5">((B26/B27)-1)*100</f>
        <v>5.1960595881628491</v>
      </c>
      <c r="C28" s="5">
        <f t="shared" si="5"/>
        <v>6.0077416217762636</v>
      </c>
      <c r="D28" s="5">
        <f t="shared" si="5"/>
        <v>-10.321407366100511</v>
      </c>
      <c r="E28" s="5">
        <f t="shared" si="5"/>
        <v>20.816815381900454</v>
      </c>
      <c r="F28" s="5">
        <f t="shared" si="5"/>
        <v>-3.5079119561963745</v>
      </c>
      <c r="G28" s="5">
        <f t="shared" si="5"/>
        <v>-9.6006659484006001</v>
      </c>
      <c r="H28" s="5">
        <f t="shared" si="5"/>
        <v>12.97500560781546</v>
      </c>
      <c r="I28" s="5">
        <f t="shared" si="5"/>
        <v>-3.5657283020862574</v>
      </c>
      <c r="J28" s="5">
        <f t="shared" si="5"/>
        <v>5.151686467833283</v>
      </c>
      <c r="K28" s="5">
        <f t="shared" si="5"/>
        <v>2.2657608511802207</v>
      </c>
      <c r="L28" s="5">
        <f t="shared" si="5"/>
        <v>-6.1029133958095283</v>
      </c>
      <c r="M28" s="5">
        <f t="shared" si="5"/>
        <v>3.6177818163490638</v>
      </c>
    </row>
    <row r="29" spans="1:1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9" t="s">
        <v>21</v>
      </c>
    </row>
    <row r="31" spans="1:13">
      <c r="A31" s="3"/>
      <c r="B31" s="3" t="s">
        <v>1</v>
      </c>
      <c r="C31" s="3" t="s">
        <v>2</v>
      </c>
      <c r="D31" s="3" t="s">
        <v>3</v>
      </c>
      <c r="E31" s="3" t="s">
        <v>4</v>
      </c>
      <c r="F31" s="3" t="s">
        <v>18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19</v>
      </c>
      <c r="L31" s="3" t="s">
        <v>11</v>
      </c>
      <c r="M31" s="3" t="s">
        <v>12</v>
      </c>
    </row>
    <row r="32" spans="1:13">
      <c r="A32" s="7">
        <v>2024</v>
      </c>
      <c r="B32" s="2">
        <f>B9</f>
        <v>1408.7253354642601</v>
      </c>
      <c r="C32" s="2">
        <f>C9</f>
        <v>1226.1516661604601</v>
      </c>
      <c r="D32" s="2">
        <f>D9</f>
        <v>1274.31126083562</v>
      </c>
      <c r="E32" s="2">
        <f>E9</f>
        <v>1380.97490785113</v>
      </c>
      <c r="F32" s="2">
        <f t="shared" ref="F32:M32" si="6">F9</f>
        <v>1314.64183156219</v>
      </c>
      <c r="G32" s="2">
        <f t="shared" si="6"/>
        <v>1273.56644607966</v>
      </c>
      <c r="H32" s="2">
        <f t="shared" si="6"/>
        <v>1352.0543473293301</v>
      </c>
      <c r="I32" s="2">
        <f t="shared" si="6"/>
        <v>1108.4664711467899</v>
      </c>
      <c r="J32" s="2">
        <f t="shared" si="6"/>
        <v>1211.92396876411</v>
      </c>
      <c r="K32" s="2">
        <f t="shared" si="6"/>
        <v>1316.95044318227</v>
      </c>
      <c r="L32" s="2">
        <f t="shared" si="6"/>
        <v>1256.9264475836401</v>
      </c>
      <c r="M32" s="2">
        <f t="shared" si="6"/>
        <v>1444.2366887671999</v>
      </c>
    </row>
    <row r="33" spans="1:13">
      <c r="A33" s="7">
        <v>2023</v>
      </c>
      <c r="B33" s="2">
        <f>B10</f>
        <v>1396.84367020746</v>
      </c>
      <c r="C33" s="2">
        <f t="shared" ref="C33:M33" si="7">C10</f>
        <v>1206.4829450899499</v>
      </c>
      <c r="D33" s="2">
        <f t="shared" si="7"/>
        <v>1487.2679561073201</v>
      </c>
      <c r="E33" s="2">
        <f t="shared" si="7"/>
        <v>1320.0497510933801</v>
      </c>
      <c r="F33" s="2">
        <f t="shared" si="7"/>
        <v>1447.0538916369601</v>
      </c>
      <c r="G33" s="2">
        <f t="shared" si="7"/>
        <v>1400.9141106455199</v>
      </c>
      <c r="H33" s="2">
        <f t="shared" si="7"/>
        <v>1247.5697930562701</v>
      </c>
      <c r="I33" s="2">
        <f t="shared" si="7"/>
        <v>1157.7749021582999</v>
      </c>
      <c r="J33" s="2">
        <f t="shared" si="7"/>
        <v>1197.41125209342</v>
      </c>
      <c r="K33" s="2">
        <f t="shared" si="7"/>
        <v>1292.6508072732499</v>
      </c>
      <c r="L33" s="2">
        <f t="shared" si="7"/>
        <v>1284.9638506895801</v>
      </c>
      <c r="M33" s="2">
        <f t="shared" si="7"/>
        <v>1370.87037230232</v>
      </c>
    </row>
    <row r="34" spans="1:13">
      <c r="A34" s="10" t="s">
        <v>20</v>
      </c>
      <c r="B34" s="1">
        <f t="shared" ref="B34:M34" si="8">((B32/B33)-1)*100</f>
        <v>0.85060808952481803</v>
      </c>
      <c r="C34" s="1">
        <f t="shared" si="8"/>
        <v>1.6302527234683506</v>
      </c>
      <c r="D34" s="1">
        <f t="shared" si="8"/>
        <v>-14.318650139486577</v>
      </c>
      <c r="E34" s="1">
        <f t="shared" si="8"/>
        <v>4.6153682243632366</v>
      </c>
      <c r="F34" s="1">
        <f t="shared" si="8"/>
        <v>-9.1504581024954632</v>
      </c>
      <c r="G34" s="1">
        <f t="shared" si="8"/>
        <v>-9.0903263517832738</v>
      </c>
      <c r="H34" s="1">
        <f t="shared" si="8"/>
        <v>8.3750468193924288</v>
      </c>
      <c r="I34" s="1">
        <f t="shared" si="8"/>
        <v>-4.2588961739963738</v>
      </c>
      <c r="J34" s="1">
        <f t="shared" si="8"/>
        <v>1.2120077079046609</v>
      </c>
      <c r="K34" s="1">
        <f t="shared" si="8"/>
        <v>1.8798298637416444</v>
      </c>
      <c r="L34" s="1">
        <f t="shared" si="8"/>
        <v>-2.1819604567781203</v>
      </c>
      <c r="M34" s="1">
        <f t="shared" si="8"/>
        <v>5.3518055351699179</v>
      </c>
    </row>
    <row r="35" spans="1:13">
      <c r="A35" s="3"/>
    </row>
    <row r="36" spans="1:13" ht="28.9">
      <c r="A36" s="13" t="s">
        <v>23</v>
      </c>
    </row>
    <row r="37" spans="1:13">
      <c r="A37" s="3"/>
      <c r="B37" s="3" t="s">
        <v>1</v>
      </c>
      <c r="C37" s="3" t="s">
        <v>2</v>
      </c>
      <c r="D37" s="3" t="s">
        <v>3</v>
      </c>
      <c r="E37" s="3" t="s">
        <v>4</v>
      </c>
      <c r="F37" s="3" t="s">
        <v>18</v>
      </c>
      <c r="G37" s="3" t="s">
        <v>6</v>
      </c>
      <c r="H37" s="3" t="s">
        <v>7</v>
      </c>
      <c r="I37" s="3" t="s">
        <v>8</v>
      </c>
      <c r="J37" s="3" t="s">
        <v>9</v>
      </c>
      <c r="K37" s="3" t="s">
        <v>19</v>
      </c>
      <c r="L37" s="3" t="s">
        <v>11</v>
      </c>
      <c r="M37" s="3" t="s">
        <v>12</v>
      </c>
    </row>
    <row r="38" spans="1:13">
      <c r="A38" s="7">
        <v>2024</v>
      </c>
      <c r="B38" s="2">
        <f>B15</f>
        <v>150.64538899999999</v>
      </c>
      <c r="C38" s="2">
        <f>C15</f>
        <v>57.389031000000003</v>
      </c>
      <c r="D38" s="2">
        <f>D15</f>
        <v>0</v>
      </c>
      <c r="E38" s="2">
        <f>E15</f>
        <v>0</v>
      </c>
      <c r="F38" s="2">
        <f t="shared" ref="F38:M38" si="9">F15</f>
        <v>0</v>
      </c>
      <c r="G38" s="2">
        <f t="shared" si="9"/>
        <v>0</v>
      </c>
      <c r="H38" s="2">
        <f t="shared" si="9"/>
        <v>0</v>
      </c>
      <c r="I38" s="2">
        <f t="shared" si="9"/>
        <v>0</v>
      </c>
      <c r="J38" s="2">
        <f t="shared" si="9"/>
        <v>0</v>
      </c>
      <c r="K38" s="2">
        <f t="shared" si="9"/>
        <v>0</v>
      </c>
      <c r="L38" s="2">
        <f t="shared" si="9"/>
        <v>0</v>
      </c>
      <c r="M38" s="2">
        <f t="shared" si="9"/>
        <v>0</v>
      </c>
    </row>
    <row r="39" spans="1:13">
      <c r="A39" s="7">
        <v>2023</v>
      </c>
      <c r="B39" s="2">
        <f>B16</f>
        <v>148.908771</v>
      </c>
      <c r="C39" s="2">
        <f t="shared" ref="C39:M39" si="10">C16</f>
        <v>141.72287</v>
      </c>
      <c r="D39" s="2">
        <f t="shared" si="10"/>
        <v>162.362818</v>
      </c>
      <c r="E39" s="2">
        <f t="shared" si="10"/>
        <v>166.78169700000001</v>
      </c>
      <c r="F39" s="2">
        <f t="shared" si="10"/>
        <v>178.68243899999999</v>
      </c>
      <c r="G39" s="2">
        <f t="shared" si="10"/>
        <v>175.482821</v>
      </c>
      <c r="H39" s="2">
        <f t="shared" si="10"/>
        <v>168.266854</v>
      </c>
      <c r="I39" s="2">
        <f t="shared" si="10"/>
        <v>173.37298200000001</v>
      </c>
      <c r="J39" s="2">
        <f t="shared" si="10"/>
        <v>173.29907499999999</v>
      </c>
      <c r="K39" s="2">
        <f t="shared" si="10"/>
        <v>174.459203</v>
      </c>
      <c r="L39" s="2">
        <f t="shared" si="10"/>
        <v>163.386807</v>
      </c>
      <c r="M39" s="2">
        <f t="shared" si="10"/>
        <v>176.71280899999999</v>
      </c>
    </row>
    <row r="40" spans="1:13">
      <c r="A40" s="10" t="s">
        <v>20</v>
      </c>
      <c r="B40" s="2">
        <f>((B38/B39)-1)*100</f>
        <v>1.1662294895980363</v>
      </c>
      <c r="C40" s="2">
        <f>((C38/C39)-1)*100</f>
        <v>-59.50616086168732</v>
      </c>
      <c r="D40" s="2">
        <f t="shared" ref="D40:M40" si="11">((D38/D39)-1)*100</f>
        <v>-100</v>
      </c>
      <c r="E40" s="2">
        <f t="shared" si="11"/>
        <v>-100</v>
      </c>
      <c r="F40" s="2">
        <f t="shared" si="11"/>
        <v>-100</v>
      </c>
      <c r="G40" s="2">
        <f t="shared" si="11"/>
        <v>-100</v>
      </c>
      <c r="H40" s="2">
        <f t="shared" si="11"/>
        <v>-100</v>
      </c>
      <c r="I40" s="2">
        <f t="shared" si="11"/>
        <v>-100</v>
      </c>
      <c r="J40" s="2">
        <f t="shared" si="11"/>
        <v>-100</v>
      </c>
      <c r="K40" s="2">
        <f t="shared" si="11"/>
        <v>-100</v>
      </c>
      <c r="L40" s="2">
        <f t="shared" si="11"/>
        <v>-100</v>
      </c>
      <c r="M40" s="2">
        <f t="shared" si="11"/>
        <v>-100</v>
      </c>
    </row>
  </sheetData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0"/>
  <sheetViews>
    <sheetView workbookViewId="0">
      <selection activeCell="A2" sqref="A2"/>
    </sheetView>
  </sheetViews>
  <sheetFormatPr defaultRowHeight="14.45"/>
  <cols>
    <col min="1" max="1" width="59.85546875" bestFit="1" customWidth="1"/>
  </cols>
  <sheetData>
    <row r="1" spans="1:13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3">
      <c r="A3" s="7">
        <v>2023</v>
      </c>
      <c r="B3" s="2">
        <f t="array" ref="B3:M4">TRANSPOSE([2]Data.InnevÅr!B2:C24)</f>
        <v>213.35505900000001</v>
      </c>
      <c r="C3" s="2">
        <v>191.145737</v>
      </c>
      <c r="D3" s="2">
        <v>222.95441099999999</v>
      </c>
      <c r="E3" s="2">
        <v>192.76426900000001</v>
      </c>
      <c r="F3" s="2">
        <v>225.72091599999999</v>
      </c>
      <c r="G3" s="2">
        <v>215.542225</v>
      </c>
      <c r="H3" s="2">
        <v>199.24425299999999</v>
      </c>
      <c r="I3" s="2">
        <v>202.205984</v>
      </c>
      <c r="J3" s="2">
        <v>192.23698999999999</v>
      </c>
      <c r="K3" s="2">
        <v>220.40662399999999</v>
      </c>
      <c r="L3" s="2">
        <v>216.98071300000001</v>
      </c>
      <c r="M3" s="2">
        <v>212.33911800000001</v>
      </c>
    </row>
    <row r="4" spans="1:13">
      <c r="A4" s="7">
        <v>2022</v>
      </c>
      <c r="B4" s="2">
        <v>207.92471499999999</v>
      </c>
      <c r="C4" s="2">
        <v>185.562873</v>
      </c>
      <c r="D4" s="2">
        <v>221.91312400000001</v>
      </c>
      <c r="E4" s="2">
        <v>196.61126200000001</v>
      </c>
      <c r="F4" s="2">
        <v>223.27047099999999</v>
      </c>
      <c r="G4" s="2">
        <v>212.91796299999999</v>
      </c>
      <c r="H4" s="2">
        <v>192.702979</v>
      </c>
      <c r="I4" s="2">
        <v>207.854748</v>
      </c>
      <c r="J4" s="2">
        <v>201.53753800000001</v>
      </c>
      <c r="K4" s="2">
        <v>205.732979</v>
      </c>
      <c r="L4" s="2">
        <v>213.52104399999999</v>
      </c>
      <c r="M4" s="2">
        <v>217.29863700000001</v>
      </c>
    </row>
    <row r="5" spans="1:13">
      <c r="A5" s="6" t="s">
        <v>14</v>
      </c>
      <c r="B5" s="5">
        <f t="shared" ref="B5:M5" si="0">((B3/B4)-1)*100</f>
        <v>2.6116876004856016</v>
      </c>
      <c r="C5" s="5">
        <f t="shared" si="0"/>
        <v>3.0086104562522031</v>
      </c>
      <c r="D5" s="5">
        <f t="shared" si="0"/>
        <v>0.46923182425209209</v>
      </c>
      <c r="E5" s="5">
        <f t="shared" si="0"/>
        <v>-1.9566493601978929</v>
      </c>
      <c r="F5" s="5">
        <f t="shared" si="0"/>
        <v>1.0975231023720999</v>
      </c>
      <c r="G5" s="5">
        <f t="shared" si="0"/>
        <v>1.232522593690244</v>
      </c>
      <c r="H5" s="5">
        <f t="shared" si="0"/>
        <v>3.3944851470095738</v>
      </c>
      <c r="I5" s="5">
        <f t="shared" si="0"/>
        <v>-2.7176497310516079</v>
      </c>
      <c r="J5" s="5">
        <f t="shared" si="0"/>
        <v>-4.6147968722333061</v>
      </c>
      <c r="K5" s="5">
        <f t="shared" si="0"/>
        <v>7.132373755206256</v>
      </c>
      <c r="L5" s="5">
        <f t="shared" si="0"/>
        <v>1.6202941570480522</v>
      </c>
      <c r="M5" s="5">
        <f t="shared" si="0"/>
        <v>-2.2823516375760744</v>
      </c>
    </row>
    <row r="6" spans="1:13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3" t="s">
        <v>15</v>
      </c>
    </row>
    <row r="8" spans="1:13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3" t="s">
        <v>12</v>
      </c>
    </row>
    <row r="9" spans="1:13">
      <c r="A9" s="7">
        <v>2023</v>
      </c>
      <c r="B9" s="2">
        <f t="array" ref="B9:M10">TRANSPOSE([2]Data.InnevÅr!F2:G24)</f>
        <v>1396.84367020744</v>
      </c>
      <c r="C9" s="2">
        <v>1206.4829450899499</v>
      </c>
      <c r="D9" s="2">
        <v>1487.2679561073201</v>
      </c>
      <c r="E9" s="2">
        <v>1320.0497510933801</v>
      </c>
      <c r="F9" s="2">
        <v>1447.0538916369701</v>
      </c>
      <c r="G9" s="2">
        <v>1400.9141106455199</v>
      </c>
      <c r="H9" s="2">
        <v>1247.5697930562601</v>
      </c>
      <c r="I9" s="2">
        <v>1157.7749021582899</v>
      </c>
      <c r="J9" s="2">
        <v>1197.41125209341</v>
      </c>
      <c r="K9" s="2">
        <v>1292.6508072732299</v>
      </c>
      <c r="L9" s="2">
        <v>1284.9638506895701</v>
      </c>
      <c r="M9" s="2">
        <v>1370.87037230233</v>
      </c>
    </row>
    <row r="10" spans="1:13">
      <c r="A10" s="7">
        <v>2022</v>
      </c>
      <c r="B10" s="2">
        <v>1256.28298216997</v>
      </c>
      <c r="C10" s="2">
        <v>1123.3637214575101</v>
      </c>
      <c r="D10" s="2">
        <v>1410.65915846906</v>
      </c>
      <c r="E10" s="2">
        <v>1296.0285901905399</v>
      </c>
      <c r="F10" s="2">
        <v>1417.3613754180899</v>
      </c>
      <c r="G10" s="2">
        <v>1360.1365852602901</v>
      </c>
      <c r="H10" s="2">
        <v>1216.95863087884</v>
      </c>
      <c r="I10" s="2">
        <v>1166.53464955298</v>
      </c>
      <c r="J10" s="2">
        <v>1224.5350624974501</v>
      </c>
      <c r="K10" s="2">
        <v>1282.7960582237199</v>
      </c>
      <c r="L10" s="2">
        <v>1331.87257214739</v>
      </c>
      <c r="M10" s="2">
        <v>1452.92259381344</v>
      </c>
    </row>
    <row r="11" spans="1:13">
      <c r="A11" s="6" t="s">
        <v>14</v>
      </c>
      <c r="B11" s="1">
        <f t="shared" ref="B11:M11" si="1">((B9/B10)-1)*100</f>
        <v>11.188616739413316</v>
      </c>
      <c r="C11" s="1">
        <f t="shared" si="1"/>
        <v>7.3991372557942858</v>
      </c>
      <c r="D11" s="1">
        <f t="shared" si="1"/>
        <v>5.4307092665389911</v>
      </c>
      <c r="E11" s="1">
        <f t="shared" si="1"/>
        <v>1.8534437499799772</v>
      </c>
      <c r="F11" s="1">
        <f t="shared" si="1"/>
        <v>2.0949150113619863</v>
      </c>
      <c r="G11" s="1">
        <f t="shared" si="1"/>
        <v>2.9980463599857066</v>
      </c>
      <c r="H11" s="1">
        <f t="shared" si="1"/>
        <v>2.5153823146242704</v>
      </c>
      <c r="I11" s="1">
        <f t="shared" si="1"/>
        <v>-0.75092046327529527</v>
      </c>
      <c r="J11" s="1">
        <f t="shared" si="1"/>
        <v>-2.2150292984441711</v>
      </c>
      <c r="K11" s="1">
        <f t="shared" si="1"/>
        <v>0.76822414493196156</v>
      </c>
      <c r="L11" s="1">
        <f t="shared" si="1"/>
        <v>-3.5220127239491528</v>
      </c>
      <c r="M11" s="1">
        <f t="shared" si="1"/>
        <v>-5.6473911177711278</v>
      </c>
    </row>
    <row r="12" spans="1:13">
      <c r="A12" s="3"/>
    </row>
    <row r="13" spans="1:13" ht="28.9">
      <c r="A13" s="13" t="s">
        <v>22</v>
      </c>
    </row>
    <row r="14" spans="1:13">
      <c r="A14" s="3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3" t="s">
        <v>10</v>
      </c>
      <c r="L14" s="3" t="s">
        <v>11</v>
      </c>
      <c r="M14" s="3" t="s">
        <v>12</v>
      </c>
    </row>
    <row r="15" spans="1:13">
      <c r="A15" s="7">
        <v>2023</v>
      </c>
      <c r="B15" s="2">
        <f t="array" ref="B15:M16">TRANSPOSE([2]Data.InnevÅr!J2:K24)</f>
        <v>148.908771</v>
      </c>
      <c r="C15" s="2">
        <v>141.72287</v>
      </c>
      <c r="D15" s="2">
        <v>162.362818</v>
      </c>
      <c r="E15" s="2">
        <v>166.78169700000001</v>
      </c>
      <c r="F15" s="2">
        <v>178.68243899999999</v>
      </c>
      <c r="G15" s="2">
        <v>175.482821</v>
      </c>
      <c r="H15" s="2">
        <v>168.266854</v>
      </c>
      <c r="I15" s="2">
        <v>173.37298200000001</v>
      </c>
      <c r="J15" s="2">
        <v>173.29907499999999</v>
      </c>
      <c r="K15" s="2">
        <v>174.459203</v>
      </c>
      <c r="L15" s="2">
        <v>163.386807</v>
      </c>
      <c r="M15" s="2">
        <v>176.71280899999999</v>
      </c>
    </row>
    <row r="16" spans="1:13">
      <c r="A16" s="7">
        <v>2022</v>
      </c>
      <c r="B16" s="2">
        <v>122.570472</v>
      </c>
      <c r="C16" s="2">
        <v>125.594897</v>
      </c>
      <c r="D16" s="2">
        <v>150.23062100000001</v>
      </c>
      <c r="E16" s="2">
        <v>154.54386199999999</v>
      </c>
      <c r="F16" s="2">
        <v>164.76550700000001</v>
      </c>
      <c r="G16" s="2">
        <v>160.205365</v>
      </c>
      <c r="H16" s="2">
        <v>158.23639700000001</v>
      </c>
      <c r="I16" s="2">
        <v>160.55854199999999</v>
      </c>
      <c r="J16" s="8">
        <v>155.192958</v>
      </c>
      <c r="K16" s="2">
        <v>161.65510900000001</v>
      </c>
      <c r="L16" s="2">
        <v>160.802268</v>
      </c>
      <c r="M16" s="2">
        <v>169.07515799999999</v>
      </c>
    </row>
    <row r="17" spans="1:13">
      <c r="A17" s="6" t="s">
        <v>14</v>
      </c>
      <c r="B17" s="2">
        <f t="shared" ref="B17:M17" si="2">((B15/B16)-1)*100</f>
        <v>21.488290426098722</v>
      </c>
      <c r="C17" s="2">
        <f t="shared" si="2"/>
        <v>12.84126456188741</v>
      </c>
      <c r="D17" s="2">
        <f t="shared" si="2"/>
        <v>8.0757151366631206</v>
      </c>
      <c r="E17" s="2">
        <f t="shared" si="2"/>
        <v>7.9186807173228457</v>
      </c>
      <c r="F17" s="2">
        <f t="shared" si="2"/>
        <v>8.4465081638719361</v>
      </c>
      <c r="G17" s="2">
        <f t="shared" si="2"/>
        <v>9.536170027764058</v>
      </c>
      <c r="H17" s="2">
        <f t="shared" si="2"/>
        <v>6.3389063389758471</v>
      </c>
      <c r="I17" s="2">
        <f t="shared" si="2"/>
        <v>7.9811636555593646</v>
      </c>
      <c r="J17" s="2">
        <f t="shared" si="2"/>
        <v>11.666841867915156</v>
      </c>
      <c r="K17" s="2">
        <f t="shared" si="2"/>
        <v>7.920624395483844</v>
      </c>
      <c r="L17" s="2">
        <f t="shared" si="2"/>
        <v>1.607277703321941</v>
      </c>
      <c r="M17" s="2">
        <f t="shared" si="2"/>
        <v>4.5173111711656722</v>
      </c>
    </row>
    <row r="22" spans="1:13">
      <c r="C22" s="2"/>
    </row>
    <row r="23" spans="1:13">
      <c r="A23" s="3" t="s">
        <v>16</v>
      </c>
    </row>
    <row r="24" spans="1:13" ht="28.9">
      <c r="A24" s="9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2023</v>
      </c>
      <c r="B26" s="2">
        <f>B3</f>
        <v>213.35505900000001</v>
      </c>
      <c r="C26" s="2">
        <f>C3</f>
        <v>191.145737</v>
      </c>
      <c r="D26" s="2">
        <f>D3</f>
        <v>222.95441099999999</v>
      </c>
      <c r="E26" s="2">
        <f>E3</f>
        <v>192.76426900000001</v>
      </c>
      <c r="F26" s="2">
        <f t="shared" ref="F26:M26" si="3">F3</f>
        <v>225.72091599999999</v>
      </c>
      <c r="G26" s="2">
        <f t="shared" si="3"/>
        <v>215.542225</v>
      </c>
      <c r="H26" s="2">
        <f t="shared" si="3"/>
        <v>199.24425299999999</v>
      </c>
      <c r="I26" s="2">
        <f t="shared" si="3"/>
        <v>202.205984</v>
      </c>
      <c r="J26" s="2">
        <f t="shared" si="3"/>
        <v>192.23698999999999</v>
      </c>
      <c r="K26" s="2">
        <f t="shared" si="3"/>
        <v>220.40662399999999</v>
      </c>
      <c r="L26" s="2">
        <f t="shared" si="3"/>
        <v>216.98071300000001</v>
      </c>
      <c r="M26" s="2">
        <f t="shared" si="3"/>
        <v>212.33911800000001</v>
      </c>
    </row>
    <row r="27" spans="1:13">
      <c r="A27" s="7">
        <v>2022</v>
      </c>
      <c r="B27" s="2">
        <f>B4</f>
        <v>207.92471499999999</v>
      </c>
      <c r="C27" s="2">
        <f t="shared" ref="C27:M27" si="4">C4</f>
        <v>185.562873</v>
      </c>
      <c r="D27" s="2">
        <f t="shared" si="4"/>
        <v>221.91312400000001</v>
      </c>
      <c r="E27" s="2">
        <f t="shared" si="4"/>
        <v>196.61126200000001</v>
      </c>
      <c r="F27" s="2">
        <f t="shared" si="4"/>
        <v>223.27047099999999</v>
      </c>
      <c r="G27" s="2">
        <f t="shared" si="4"/>
        <v>212.91796299999999</v>
      </c>
      <c r="H27" s="2">
        <f t="shared" si="4"/>
        <v>192.702979</v>
      </c>
      <c r="I27" s="2">
        <f t="shared" si="4"/>
        <v>207.854748</v>
      </c>
      <c r="J27" s="2">
        <f t="shared" si="4"/>
        <v>201.53753800000001</v>
      </c>
      <c r="K27" s="2">
        <f t="shared" si="4"/>
        <v>205.732979</v>
      </c>
      <c r="L27" s="2">
        <f t="shared" si="4"/>
        <v>213.52104399999999</v>
      </c>
      <c r="M27" s="2">
        <f t="shared" si="4"/>
        <v>217.29863700000001</v>
      </c>
    </row>
    <row r="28" spans="1:13">
      <c r="A28" s="10" t="s">
        <v>20</v>
      </c>
      <c r="B28" s="5">
        <f t="shared" ref="B28:M28" si="5">((B26/B27)-1)*100</f>
        <v>2.6116876004856016</v>
      </c>
      <c r="C28" s="5">
        <f t="shared" si="5"/>
        <v>3.0086104562522031</v>
      </c>
      <c r="D28" s="5">
        <f t="shared" si="5"/>
        <v>0.46923182425209209</v>
      </c>
      <c r="E28" s="5">
        <f t="shared" si="5"/>
        <v>-1.9566493601978929</v>
      </c>
      <c r="F28" s="5">
        <f t="shared" si="5"/>
        <v>1.0975231023720999</v>
      </c>
      <c r="G28" s="5">
        <f t="shared" si="5"/>
        <v>1.232522593690244</v>
      </c>
      <c r="H28" s="5">
        <f t="shared" si="5"/>
        <v>3.3944851470095738</v>
      </c>
      <c r="I28" s="5">
        <f t="shared" si="5"/>
        <v>-2.7176497310516079</v>
      </c>
      <c r="J28" s="5">
        <f t="shared" si="5"/>
        <v>-4.6147968722333061</v>
      </c>
      <c r="K28" s="5">
        <f t="shared" si="5"/>
        <v>7.132373755206256</v>
      </c>
      <c r="L28" s="5">
        <f t="shared" si="5"/>
        <v>1.6202941570480522</v>
      </c>
      <c r="M28" s="5">
        <f t="shared" si="5"/>
        <v>-2.2823516375760744</v>
      </c>
    </row>
    <row r="29" spans="1:1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9" t="s">
        <v>21</v>
      </c>
    </row>
    <row r="31" spans="1:13">
      <c r="A31" s="3"/>
      <c r="B31" s="3" t="s">
        <v>1</v>
      </c>
      <c r="C31" s="3" t="s">
        <v>2</v>
      </c>
      <c r="D31" s="3" t="s">
        <v>3</v>
      </c>
      <c r="E31" s="3" t="s">
        <v>4</v>
      </c>
      <c r="F31" s="3" t="s">
        <v>18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19</v>
      </c>
      <c r="L31" s="3" t="s">
        <v>11</v>
      </c>
      <c r="M31" s="3" t="s">
        <v>12</v>
      </c>
    </row>
    <row r="32" spans="1:13">
      <c r="A32" s="7">
        <v>2023</v>
      </c>
      <c r="B32" s="2">
        <f>B9</f>
        <v>1396.84367020744</v>
      </c>
      <c r="C32" s="2">
        <f>C9</f>
        <v>1206.4829450899499</v>
      </c>
      <c r="D32" s="2">
        <f>D9</f>
        <v>1487.2679561073201</v>
      </c>
      <c r="E32" s="2">
        <f>E9</f>
        <v>1320.0497510933801</v>
      </c>
      <c r="F32" s="2">
        <f t="shared" ref="F32:M32" si="6">F9</f>
        <v>1447.0538916369701</v>
      </c>
      <c r="G32" s="2">
        <f t="shared" si="6"/>
        <v>1400.9141106455199</v>
      </c>
      <c r="H32" s="2">
        <f t="shared" si="6"/>
        <v>1247.5697930562601</v>
      </c>
      <c r="I32" s="2">
        <f t="shared" si="6"/>
        <v>1157.7749021582899</v>
      </c>
      <c r="J32" s="2">
        <f t="shared" si="6"/>
        <v>1197.41125209341</v>
      </c>
      <c r="K32" s="2">
        <f t="shared" si="6"/>
        <v>1292.6508072732299</v>
      </c>
      <c r="L32" s="2">
        <f t="shared" si="6"/>
        <v>1284.9638506895701</v>
      </c>
      <c r="M32" s="2">
        <f t="shared" si="6"/>
        <v>1370.87037230233</v>
      </c>
    </row>
    <row r="33" spans="1:13">
      <c r="A33" s="7">
        <v>2022</v>
      </c>
      <c r="B33" s="2">
        <f>B10</f>
        <v>1256.28298216997</v>
      </c>
      <c r="C33" s="2">
        <f t="shared" ref="C33:M33" si="7">C10</f>
        <v>1123.3637214575101</v>
      </c>
      <c r="D33" s="2">
        <f t="shared" si="7"/>
        <v>1410.65915846906</v>
      </c>
      <c r="E33" s="2">
        <f t="shared" si="7"/>
        <v>1296.0285901905399</v>
      </c>
      <c r="F33" s="2">
        <f t="shared" si="7"/>
        <v>1417.3613754180899</v>
      </c>
      <c r="G33" s="2">
        <f t="shared" si="7"/>
        <v>1360.1365852602901</v>
      </c>
      <c r="H33" s="2">
        <f t="shared" si="7"/>
        <v>1216.95863087884</v>
      </c>
      <c r="I33" s="2">
        <f t="shared" si="7"/>
        <v>1166.53464955298</v>
      </c>
      <c r="J33" s="2">
        <f t="shared" si="7"/>
        <v>1224.5350624974501</v>
      </c>
      <c r="K33" s="2">
        <f t="shared" si="7"/>
        <v>1282.7960582237199</v>
      </c>
      <c r="L33" s="2">
        <f t="shared" si="7"/>
        <v>1331.87257214739</v>
      </c>
      <c r="M33" s="2">
        <f t="shared" si="7"/>
        <v>1452.92259381344</v>
      </c>
    </row>
    <row r="34" spans="1:13">
      <c r="A34" s="10" t="s">
        <v>20</v>
      </c>
      <c r="B34" s="1">
        <f t="shared" ref="B34:M34" si="8">((B32/B33)-1)*100</f>
        <v>11.188616739413316</v>
      </c>
      <c r="C34" s="1">
        <f t="shared" si="8"/>
        <v>7.3991372557942858</v>
      </c>
      <c r="D34" s="1">
        <f t="shared" si="8"/>
        <v>5.4307092665389911</v>
      </c>
      <c r="E34" s="1">
        <f t="shared" si="8"/>
        <v>1.8534437499799772</v>
      </c>
      <c r="F34" s="1">
        <f t="shared" si="8"/>
        <v>2.0949150113619863</v>
      </c>
      <c r="G34" s="1">
        <f t="shared" si="8"/>
        <v>2.9980463599857066</v>
      </c>
      <c r="H34" s="1">
        <f t="shared" si="8"/>
        <v>2.5153823146242704</v>
      </c>
      <c r="I34" s="1">
        <f t="shared" si="8"/>
        <v>-0.75092046327529527</v>
      </c>
      <c r="J34" s="1">
        <f t="shared" si="8"/>
        <v>-2.2150292984441711</v>
      </c>
      <c r="K34" s="1">
        <f t="shared" si="8"/>
        <v>0.76822414493196156</v>
      </c>
      <c r="L34" s="1">
        <f t="shared" si="8"/>
        <v>-3.5220127239491528</v>
      </c>
      <c r="M34" s="1">
        <f t="shared" si="8"/>
        <v>-5.6473911177711278</v>
      </c>
    </row>
    <row r="35" spans="1:13">
      <c r="A35" s="3"/>
    </row>
    <row r="36" spans="1:13" ht="28.9">
      <c r="A36" s="13" t="s">
        <v>23</v>
      </c>
    </row>
    <row r="37" spans="1:13">
      <c r="A37" s="3"/>
      <c r="B37" s="3" t="s">
        <v>1</v>
      </c>
      <c r="C37" s="3" t="s">
        <v>2</v>
      </c>
      <c r="D37" s="3" t="s">
        <v>3</v>
      </c>
      <c r="E37" s="3" t="s">
        <v>4</v>
      </c>
      <c r="F37" s="3" t="s">
        <v>18</v>
      </c>
      <c r="G37" s="3" t="s">
        <v>6</v>
      </c>
      <c r="H37" s="3" t="s">
        <v>7</v>
      </c>
      <c r="I37" s="3" t="s">
        <v>8</v>
      </c>
      <c r="J37" s="3" t="s">
        <v>9</v>
      </c>
      <c r="K37" s="3" t="s">
        <v>19</v>
      </c>
      <c r="L37" s="3" t="s">
        <v>11</v>
      </c>
      <c r="M37" s="3" t="s">
        <v>12</v>
      </c>
    </row>
    <row r="38" spans="1:13">
      <c r="A38" s="7">
        <v>2023</v>
      </c>
      <c r="B38" s="2">
        <f>B15</f>
        <v>148.908771</v>
      </c>
      <c r="C38" s="2">
        <f>C15</f>
        <v>141.72287</v>
      </c>
      <c r="D38" s="2">
        <f>D15</f>
        <v>162.362818</v>
      </c>
      <c r="E38" s="2">
        <f>E15</f>
        <v>166.78169700000001</v>
      </c>
      <c r="F38" s="2">
        <f t="shared" ref="F38:M38" si="9">F15</f>
        <v>178.68243899999999</v>
      </c>
      <c r="G38" s="2">
        <f t="shared" si="9"/>
        <v>175.482821</v>
      </c>
      <c r="H38" s="2">
        <f t="shared" si="9"/>
        <v>168.266854</v>
      </c>
      <c r="I38" s="2">
        <f t="shared" si="9"/>
        <v>173.37298200000001</v>
      </c>
      <c r="J38" s="2">
        <f t="shared" si="9"/>
        <v>173.29907499999999</v>
      </c>
      <c r="K38" s="2">
        <f t="shared" si="9"/>
        <v>174.459203</v>
      </c>
      <c r="L38" s="2">
        <f t="shared" si="9"/>
        <v>163.386807</v>
      </c>
      <c r="M38" s="2">
        <f t="shared" si="9"/>
        <v>176.71280899999999</v>
      </c>
    </row>
    <row r="39" spans="1:13">
      <c r="A39" s="7">
        <v>2022</v>
      </c>
      <c r="B39" s="2">
        <f>B16</f>
        <v>122.570472</v>
      </c>
      <c r="C39" s="2">
        <f t="shared" ref="C39:M39" si="10">C16</f>
        <v>125.594897</v>
      </c>
      <c r="D39" s="2">
        <f t="shared" si="10"/>
        <v>150.23062100000001</v>
      </c>
      <c r="E39" s="2">
        <f t="shared" si="10"/>
        <v>154.54386199999999</v>
      </c>
      <c r="F39" s="2">
        <f t="shared" si="10"/>
        <v>164.76550700000001</v>
      </c>
      <c r="G39" s="2">
        <f t="shared" si="10"/>
        <v>160.205365</v>
      </c>
      <c r="H39" s="2">
        <f t="shared" si="10"/>
        <v>158.23639700000001</v>
      </c>
      <c r="I39" s="2">
        <f t="shared" si="10"/>
        <v>160.55854199999999</v>
      </c>
      <c r="J39" s="2">
        <f t="shared" si="10"/>
        <v>155.192958</v>
      </c>
      <c r="K39" s="2">
        <f t="shared" si="10"/>
        <v>161.65510900000001</v>
      </c>
      <c r="L39" s="2">
        <f t="shared" si="10"/>
        <v>160.802268</v>
      </c>
      <c r="M39" s="2">
        <f t="shared" si="10"/>
        <v>169.07515799999999</v>
      </c>
    </row>
    <row r="40" spans="1:13">
      <c r="A40" s="10" t="s">
        <v>20</v>
      </c>
      <c r="B40" s="2">
        <f>((B38/B39)-1)*100</f>
        <v>21.488290426098722</v>
      </c>
      <c r="C40" s="2">
        <f>((C38/C39)-1)*100</f>
        <v>12.84126456188741</v>
      </c>
      <c r="D40" s="2">
        <f t="shared" ref="D40:M40" si="11">((D38/D39)-1)*100</f>
        <v>8.0757151366631206</v>
      </c>
      <c r="E40" s="2">
        <f t="shared" si="11"/>
        <v>7.9186807173228457</v>
      </c>
      <c r="F40" s="2">
        <f t="shared" si="11"/>
        <v>8.4465081638719361</v>
      </c>
      <c r="G40" s="2">
        <f t="shared" si="11"/>
        <v>9.536170027764058</v>
      </c>
      <c r="H40" s="2">
        <f t="shared" si="11"/>
        <v>6.3389063389758471</v>
      </c>
      <c r="I40" s="2">
        <f t="shared" si="11"/>
        <v>7.9811636555593646</v>
      </c>
      <c r="J40" s="2">
        <f t="shared" si="11"/>
        <v>11.666841867915156</v>
      </c>
      <c r="K40" s="2">
        <f t="shared" si="11"/>
        <v>7.920624395483844</v>
      </c>
      <c r="L40" s="2">
        <f t="shared" si="11"/>
        <v>1.607277703321941</v>
      </c>
      <c r="M40" s="2">
        <f t="shared" si="11"/>
        <v>4.5173111711656722</v>
      </c>
    </row>
  </sheetData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0"/>
  <sheetViews>
    <sheetView workbookViewId="0">
      <selection activeCell="J22" sqref="J22"/>
    </sheetView>
  </sheetViews>
  <sheetFormatPr defaultColWidth="9.140625" defaultRowHeight="14.45"/>
  <cols>
    <col min="1" max="1" width="59.85546875" bestFit="1" customWidth="1"/>
    <col min="2" max="2" width="10.28515625" customWidth="1"/>
  </cols>
  <sheetData>
    <row r="1" spans="1:13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3">
      <c r="A3" s="7">
        <v>2022</v>
      </c>
      <c r="B3" s="2">
        <v>208</v>
      </c>
      <c r="C3" s="2">
        <v>186</v>
      </c>
      <c r="D3" s="2">
        <v>222</v>
      </c>
      <c r="E3" s="2">
        <v>197</v>
      </c>
      <c r="F3" s="2">
        <v>223</v>
      </c>
      <c r="G3" s="2">
        <v>213</v>
      </c>
      <c r="H3" s="2">
        <v>193</v>
      </c>
      <c r="I3" s="2">
        <v>208</v>
      </c>
      <c r="J3" s="2">
        <v>202</v>
      </c>
      <c r="K3" s="2">
        <v>206</v>
      </c>
      <c r="L3" s="2">
        <v>214</v>
      </c>
      <c r="M3" s="2">
        <v>217</v>
      </c>
    </row>
    <row r="4" spans="1:13">
      <c r="A4" s="7">
        <v>2021</v>
      </c>
      <c r="B4" s="2">
        <v>190.30253999999999</v>
      </c>
      <c r="C4" s="2">
        <v>159.73119800000001</v>
      </c>
      <c r="D4" s="2">
        <v>246.90120300000001</v>
      </c>
      <c r="E4" s="2">
        <v>205.78939299999999</v>
      </c>
      <c r="F4" s="2">
        <v>199.33690799999999</v>
      </c>
      <c r="G4" s="2">
        <v>208.97215</v>
      </c>
      <c r="H4" s="2">
        <v>196.49775700000001</v>
      </c>
      <c r="I4" s="2">
        <v>194.99956</v>
      </c>
      <c r="J4" s="2">
        <v>194.07446200000001</v>
      </c>
      <c r="K4" s="2">
        <v>193.646986</v>
      </c>
      <c r="L4" s="2">
        <v>219.72124400000001</v>
      </c>
      <c r="M4" s="2">
        <v>215.999573</v>
      </c>
    </row>
    <row r="5" spans="1:13">
      <c r="A5" s="6" t="s">
        <v>14</v>
      </c>
      <c r="B5" s="5">
        <f t="shared" ref="B5:M5" si="0">((B3/B4)-1)*100</f>
        <v>9.2996446605494665</v>
      </c>
      <c r="C5" s="5">
        <f t="shared" si="0"/>
        <v>16.445630114162157</v>
      </c>
      <c r="D5" s="5">
        <f t="shared" si="0"/>
        <v>-10.085492779069206</v>
      </c>
      <c r="E5" s="5">
        <f t="shared" si="0"/>
        <v>-4.2710622116466368</v>
      </c>
      <c r="F5" s="5">
        <f t="shared" si="0"/>
        <v>11.870903505737139</v>
      </c>
      <c r="G5" s="5">
        <f t="shared" si="0"/>
        <v>1.9274577976060359</v>
      </c>
      <c r="H5" s="5">
        <f t="shared" si="0"/>
        <v>-1.7800493264663597</v>
      </c>
      <c r="I5" s="5">
        <f t="shared" si="0"/>
        <v>6.6669073509704413</v>
      </c>
      <c r="J5" s="5">
        <f t="shared" si="0"/>
        <v>4.0837614173058867</v>
      </c>
      <c r="K5" s="5">
        <f t="shared" si="0"/>
        <v>6.3791408558251383</v>
      </c>
      <c r="L5" s="5">
        <f t="shared" si="0"/>
        <v>-2.6038647405437154</v>
      </c>
      <c r="M5" s="5">
        <f t="shared" si="0"/>
        <v>0.46316156374994755</v>
      </c>
    </row>
    <row r="6" spans="1:13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3" t="s">
        <v>15</v>
      </c>
    </row>
    <row r="8" spans="1:13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3" t="s">
        <v>12</v>
      </c>
    </row>
    <row r="9" spans="1:13">
      <c r="A9" s="7">
        <v>2022</v>
      </c>
      <c r="B9" s="2">
        <v>1256</v>
      </c>
      <c r="C9" s="2">
        <v>1123</v>
      </c>
      <c r="D9" s="2">
        <v>1411</v>
      </c>
      <c r="E9" s="2">
        <v>1296</v>
      </c>
      <c r="F9" s="2">
        <v>1417</v>
      </c>
      <c r="G9" s="2">
        <v>1360</v>
      </c>
      <c r="H9" s="2">
        <v>1217</v>
      </c>
      <c r="I9" s="2">
        <v>1167</v>
      </c>
      <c r="J9" s="2">
        <v>1225</v>
      </c>
      <c r="K9" s="2">
        <v>1283</v>
      </c>
      <c r="L9" s="2">
        <v>1332</v>
      </c>
      <c r="M9" s="2">
        <v>1453</v>
      </c>
    </row>
    <row r="10" spans="1:13">
      <c r="A10" s="7">
        <v>2021</v>
      </c>
      <c r="B10" s="2">
        <v>1068.106851714733</v>
      </c>
      <c r="C10" s="2">
        <v>1008.793388028633</v>
      </c>
      <c r="D10" s="2">
        <v>1265.3833857492989</v>
      </c>
      <c r="E10" s="2">
        <v>1237.8248051974499</v>
      </c>
      <c r="F10" s="2">
        <v>1206.5869913740389</v>
      </c>
      <c r="G10" s="2">
        <v>1217.59906873866</v>
      </c>
      <c r="H10" s="2">
        <v>1172.567440089854</v>
      </c>
      <c r="I10" s="2">
        <v>1026.21179396702</v>
      </c>
      <c r="J10" s="2">
        <v>1097.59182026433</v>
      </c>
      <c r="K10" s="2">
        <v>1164.838103544261</v>
      </c>
      <c r="L10" s="2">
        <v>1281.4073007815839</v>
      </c>
      <c r="M10" s="2">
        <v>1348.938248613093</v>
      </c>
    </row>
    <row r="11" spans="1:13">
      <c r="A11" s="6" t="s">
        <v>14</v>
      </c>
      <c r="B11" s="1">
        <f t="shared" ref="B11:M11" si="1">((B9/B10)-1)*100</f>
        <v>17.591231437531206</v>
      </c>
      <c r="C11" s="1">
        <f t="shared" si="1"/>
        <v>11.32111028151639</v>
      </c>
      <c r="D11" s="1">
        <f t="shared" si="1"/>
        <v>11.50770714161653</v>
      </c>
      <c r="E11" s="1">
        <f t="shared" si="1"/>
        <v>4.6997922935685832</v>
      </c>
      <c r="F11" s="1">
        <f t="shared" si="1"/>
        <v>17.43869361514885</v>
      </c>
      <c r="G11" s="1">
        <f t="shared" si="1"/>
        <v>11.695223404602029</v>
      </c>
      <c r="H11" s="1">
        <f t="shared" si="1"/>
        <v>3.7893393924311125</v>
      </c>
      <c r="I11" s="1">
        <f t="shared" si="1"/>
        <v>13.719215356971892</v>
      </c>
      <c r="J11" s="1">
        <f t="shared" si="1"/>
        <v>11.607974602524518</v>
      </c>
      <c r="K11" s="1">
        <f t="shared" si="1"/>
        <v>10.144061745250866</v>
      </c>
      <c r="L11" s="1">
        <f t="shared" si="1"/>
        <v>3.9482137480844282</v>
      </c>
      <c r="M11" s="1">
        <f t="shared" si="1"/>
        <v>7.7143450779824541</v>
      </c>
    </row>
    <row r="12" spans="1:13">
      <c r="A12" s="3"/>
    </row>
    <row r="13" spans="1:13" ht="28.9">
      <c r="A13" s="13" t="s">
        <v>22</v>
      </c>
    </row>
    <row r="14" spans="1:13">
      <c r="A14" s="3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3" t="s">
        <v>10</v>
      </c>
      <c r="L14" s="3" t="s">
        <v>11</v>
      </c>
      <c r="M14" s="3" t="s">
        <v>12</v>
      </c>
    </row>
    <row r="15" spans="1:13">
      <c r="A15" s="7">
        <v>2022</v>
      </c>
      <c r="B15" s="2">
        <v>123</v>
      </c>
      <c r="C15" s="2">
        <v>126</v>
      </c>
      <c r="D15" s="2">
        <v>150</v>
      </c>
      <c r="E15" s="2">
        <v>155</v>
      </c>
      <c r="F15" s="2">
        <v>165</v>
      </c>
      <c r="G15" s="2">
        <v>160</v>
      </c>
      <c r="H15" s="2">
        <v>158</v>
      </c>
      <c r="I15" s="2">
        <v>161</v>
      </c>
      <c r="J15" s="2">
        <v>155</v>
      </c>
      <c r="K15" s="2">
        <v>162</v>
      </c>
      <c r="L15" s="2">
        <v>161</v>
      </c>
      <c r="M15" s="2">
        <v>169</v>
      </c>
    </row>
    <row r="16" spans="1:13">
      <c r="A16" s="7">
        <v>2021</v>
      </c>
      <c r="B16" s="2">
        <v>103.07784700000001</v>
      </c>
      <c r="C16" s="2">
        <v>100.230548</v>
      </c>
      <c r="D16" s="2">
        <v>114.889359</v>
      </c>
      <c r="E16" s="2">
        <v>117.449551</v>
      </c>
      <c r="F16" s="2">
        <v>127.238418</v>
      </c>
      <c r="G16" s="2">
        <v>136.116083</v>
      </c>
      <c r="H16" s="2">
        <v>140.606067</v>
      </c>
      <c r="I16" s="2">
        <v>140.36599000000001</v>
      </c>
      <c r="J16" s="2">
        <v>137.47570099999999</v>
      </c>
      <c r="K16" s="2">
        <v>145.96316200000001</v>
      </c>
      <c r="L16" s="2">
        <v>143.676219</v>
      </c>
      <c r="M16" s="2">
        <v>151.13055</v>
      </c>
    </row>
    <row r="17" spans="1:13">
      <c r="A17" s="6" t="s">
        <v>14</v>
      </c>
      <c r="B17" s="2">
        <f t="shared" ref="B17:M17" si="2">((B15/B16)-1)*100</f>
        <v>19.327288626818138</v>
      </c>
      <c r="C17" s="2">
        <f t="shared" si="2"/>
        <v>25.71017769951731</v>
      </c>
      <c r="D17" s="2">
        <f t="shared" si="2"/>
        <v>30.560394196298013</v>
      </c>
      <c r="E17" s="2">
        <f t="shared" si="2"/>
        <v>31.971556025786761</v>
      </c>
      <c r="F17" s="2">
        <f t="shared" si="2"/>
        <v>29.677814761890552</v>
      </c>
      <c r="G17" s="2">
        <f t="shared" si="2"/>
        <v>17.546726642141188</v>
      </c>
      <c r="H17" s="2">
        <f t="shared" si="2"/>
        <v>12.370684545212418</v>
      </c>
      <c r="I17" s="2">
        <f t="shared" si="2"/>
        <v>14.700149231305959</v>
      </c>
      <c r="J17" s="2">
        <f t="shared" si="2"/>
        <v>12.747197411999389</v>
      </c>
      <c r="K17" s="2">
        <f t="shared" si="2"/>
        <v>10.986907778827092</v>
      </c>
      <c r="L17" s="2">
        <f t="shared" si="2"/>
        <v>12.057514542472747</v>
      </c>
      <c r="M17" s="2">
        <f t="shared" si="2"/>
        <v>11.823850306903537</v>
      </c>
    </row>
    <row r="22" spans="1:13">
      <c r="C22" s="2"/>
    </row>
    <row r="23" spans="1:13">
      <c r="A23" s="3" t="s">
        <v>16</v>
      </c>
    </row>
    <row r="24" spans="1:13" ht="28.9">
      <c r="A24" s="9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2022</v>
      </c>
      <c r="B26" s="2">
        <f>B3</f>
        <v>208</v>
      </c>
      <c r="C26" s="2">
        <f>C3</f>
        <v>186</v>
      </c>
      <c r="D26" s="2">
        <f>D3</f>
        <v>222</v>
      </c>
      <c r="E26" s="2">
        <f>E3</f>
        <v>197</v>
      </c>
      <c r="F26" s="2">
        <f t="shared" ref="F26:M26" si="3">F3</f>
        <v>223</v>
      </c>
      <c r="G26" s="2">
        <f t="shared" si="3"/>
        <v>213</v>
      </c>
      <c r="H26" s="2">
        <f t="shared" si="3"/>
        <v>193</v>
      </c>
      <c r="I26" s="2">
        <f t="shared" si="3"/>
        <v>208</v>
      </c>
      <c r="J26" s="2">
        <f t="shared" si="3"/>
        <v>202</v>
      </c>
      <c r="K26" s="2">
        <f t="shared" si="3"/>
        <v>206</v>
      </c>
      <c r="L26" s="2">
        <f t="shared" si="3"/>
        <v>214</v>
      </c>
      <c r="M26" s="2">
        <f t="shared" si="3"/>
        <v>217</v>
      </c>
    </row>
    <row r="27" spans="1:13">
      <c r="A27" s="7">
        <v>2021</v>
      </c>
      <c r="B27" s="2">
        <f>B4</f>
        <v>190.30253999999999</v>
      </c>
      <c r="C27" s="2">
        <f t="shared" ref="C27:M27" si="4">C4</f>
        <v>159.73119800000001</v>
      </c>
      <c r="D27" s="2">
        <f t="shared" si="4"/>
        <v>246.90120300000001</v>
      </c>
      <c r="E27" s="2">
        <f t="shared" si="4"/>
        <v>205.78939299999999</v>
      </c>
      <c r="F27" s="2">
        <f t="shared" si="4"/>
        <v>199.33690799999999</v>
      </c>
      <c r="G27" s="2">
        <f t="shared" si="4"/>
        <v>208.97215</v>
      </c>
      <c r="H27" s="2">
        <f t="shared" si="4"/>
        <v>196.49775700000001</v>
      </c>
      <c r="I27" s="2">
        <f t="shared" si="4"/>
        <v>194.99956</v>
      </c>
      <c r="J27" s="2">
        <f t="shared" si="4"/>
        <v>194.07446200000001</v>
      </c>
      <c r="K27" s="2">
        <f t="shared" si="4"/>
        <v>193.646986</v>
      </c>
      <c r="L27" s="2">
        <f t="shared" si="4"/>
        <v>219.72124400000001</v>
      </c>
      <c r="M27" s="2">
        <f t="shared" si="4"/>
        <v>215.999573</v>
      </c>
    </row>
    <row r="28" spans="1:13">
      <c r="A28" s="10" t="s">
        <v>20</v>
      </c>
      <c r="B28" s="5">
        <f t="shared" ref="B28:M28" si="5">((B26/B27)-1)*100</f>
        <v>9.2996446605494665</v>
      </c>
      <c r="C28" s="5">
        <f t="shared" si="5"/>
        <v>16.445630114162157</v>
      </c>
      <c r="D28" s="5">
        <f t="shared" si="5"/>
        <v>-10.085492779069206</v>
      </c>
      <c r="E28" s="5">
        <f t="shared" si="5"/>
        <v>-4.2710622116466368</v>
      </c>
      <c r="F28" s="5">
        <f t="shared" si="5"/>
        <v>11.870903505737139</v>
      </c>
      <c r="G28" s="5">
        <f t="shared" si="5"/>
        <v>1.9274577976060359</v>
      </c>
      <c r="H28" s="5">
        <f t="shared" si="5"/>
        <v>-1.7800493264663597</v>
      </c>
      <c r="I28" s="5">
        <f t="shared" si="5"/>
        <v>6.6669073509704413</v>
      </c>
      <c r="J28" s="5">
        <f t="shared" si="5"/>
        <v>4.0837614173058867</v>
      </c>
      <c r="K28" s="5">
        <f t="shared" si="5"/>
        <v>6.3791408558251383</v>
      </c>
      <c r="L28" s="5">
        <f t="shared" si="5"/>
        <v>-2.6038647405437154</v>
      </c>
      <c r="M28" s="5">
        <f t="shared" si="5"/>
        <v>0.46316156374994755</v>
      </c>
    </row>
    <row r="29" spans="1:1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9" t="s">
        <v>21</v>
      </c>
    </row>
    <row r="31" spans="1:13">
      <c r="A31" s="3"/>
      <c r="B31" s="3" t="s">
        <v>1</v>
      </c>
      <c r="C31" s="3" t="s">
        <v>2</v>
      </c>
      <c r="D31" s="3" t="s">
        <v>3</v>
      </c>
      <c r="E31" s="3" t="s">
        <v>4</v>
      </c>
      <c r="F31" s="3" t="s">
        <v>18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19</v>
      </c>
      <c r="L31" s="3" t="s">
        <v>11</v>
      </c>
      <c r="M31" s="3" t="s">
        <v>12</v>
      </c>
    </row>
    <row r="32" spans="1:13">
      <c r="A32" s="7">
        <v>2022</v>
      </c>
      <c r="B32" s="2">
        <f>B9</f>
        <v>1256</v>
      </c>
      <c r="C32" s="2">
        <f>C9</f>
        <v>1123</v>
      </c>
      <c r="D32" s="2">
        <f>D9</f>
        <v>1411</v>
      </c>
      <c r="E32" s="2">
        <f>E9</f>
        <v>1296</v>
      </c>
      <c r="F32" s="2">
        <f t="shared" ref="F32:M32" si="6">F9</f>
        <v>1417</v>
      </c>
      <c r="G32" s="2">
        <f t="shared" si="6"/>
        <v>1360</v>
      </c>
      <c r="H32" s="2">
        <f t="shared" si="6"/>
        <v>1217</v>
      </c>
      <c r="I32" s="2">
        <f t="shared" si="6"/>
        <v>1167</v>
      </c>
      <c r="J32" s="2">
        <f t="shared" si="6"/>
        <v>1225</v>
      </c>
      <c r="K32" s="2">
        <f t="shared" si="6"/>
        <v>1283</v>
      </c>
      <c r="L32" s="2">
        <f t="shared" si="6"/>
        <v>1332</v>
      </c>
      <c r="M32" s="2">
        <f t="shared" si="6"/>
        <v>1453</v>
      </c>
    </row>
    <row r="33" spans="1:13">
      <c r="A33" s="7">
        <v>2021</v>
      </c>
      <c r="B33" s="2">
        <f>B10</f>
        <v>1068.106851714733</v>
      </c>
      <c r="C33" s="2">
        <f t="shared" ref="C33:M33" si="7">C10</f>
        <v>1008.793388028633</v>
      </c>
      <c r="D33" s="2">
        <f t="shared" si="7"/>
        <v>1265.3833857492989</v>
      </c>
      <c r="E33" s="2">
        <f t="shared" si="7"/>
        <v>1237.8248051974499</v>
      </c>
      <c r="F33" s="2">
        <f t="shared" si="7"/>
        <v>1206.5869913740389</v>
      </c>
      <c r="G33" s="2">
        <f t="shared" si="7"/>
        <v>1217.59906873866</v>
      </c>
      <c r="H33" s="2">
        <f t="shared" si="7"/>
        <v>1172.567440089854</v>
      </c>
      <c r="I33" s="2">
        <f t="shared" si="7"/>
        <v>1026.21179396702</v>
      </c>
      <c r="J33" s="2">
        <f t="shared" si="7"/>
        <v>1097.59182026433</v>
      </c>
      <c r="K33" s="2">
        <f t="shared" si="7"/>
        <v>1164.838103544261</v>
      </c>
      <c r="L33" s="2">
        <f t="shared" si="7"/>
        <v>1281.4073007815839</v>
      </c>
      <c r="M33" s="2">
        <f t="shared" si="7"/>
        <v>1348.938248613093</v>
      </c>
    </row>
    <row r="34" spans="1:13">
      <c r="A34" s="10" t="s">
        <v>20</v>
      </c>
      <c r="B34" s="1">
        <f t="shared" ref="B34:M34" si="8">((B32/B33)-1)*100</f>
        <v>17.591231437531206</v>
      </c>
      <c r="C34" s="1">
        <f t="shared" si="8"/>
        <v>11.32111028151639</v>
      </c>
      <c r="D34" s="1">
        <f t="shared" si="8"/>
        <v>11.50770714161653</v>
      </c>
      <c r="E34" s="1">
        <f t="shared" si="8"/>
        <v>4.6997922935685832</v>
      </c>
      <c r="F34" s="1">
        <f t="shared" si="8"/>
        <v>17.43869361514885</v>
      </c>
      <c r="G34" s="1">
        <f t="shared" si="8"/>
        <v>11.695223404602029</v>
      </c>
      <c r="H34" s="1">
        <f t="shared" si="8"/>
        <v>3.7893393924311125</v>
      </c>
      <c r="I34" s="1">
        <f t="shared" si="8"/>
        <v>13.719215356971892</v>
      </c>
      <c r="J34" s="1">
        <f t="shared" si="8"/>
        <v>11.607974602524518</v>
      </c>
      <c r="K34" s="1">
        <f t="shared" si="8"/>
        <v>10.144061745250866</v>
      </c>
      <c r="L34" s="1">
        <f t="shared" si="8"/>
        <v>3.9482137480844282</v>
      </c>
      <c r="M34" s="1">
        <f t="shared" si="8"/>
        <v>7.7143450779824541</v>
      </c>
    </row>
    <row r="35" spans="1:13">
      <c r="A35" s="3"/>
    </row>
    <row r="36" spans="1:13" ht="28.9">
      <c r="A36" s="13" t="s">
        <v>23</v>
      </c>
    </row>
    <row r="37" spans="1:13">
      <c r="A37" s="3"/>
      <c r="B37" s="3" t="s">
        <v>1</v>
      </c>
      <c r="C37" s="3" t="s">
        <v>2</v>
      </c>
      <c r="D37" s="3" t="s">
        <v>3</v>
      </c>
      <c r="E37" s="3" t="s">
        <v>4</v>
      </c>
      <c r="F37" s="3" t="s">
        <v>18</v>
      </c>
      <c r="G37" s="3" t="s">
        <v>6</v>
      </c>
      <c r="H37" s="3" t="s">
        <v>7</v>
      </c>
      <c r="I37" s="3" t="s">
        <v>8</v>
      </c>
      <c r="J37" s="3" t="s">
        <v>9</v>
      </c>
      <c r="K37" s="3" t="s">
        <v>19</v>
      </c>
      <c r="L37" s="3" t="s">
        <v>11</v>
      </c>
      <c r="M37" s="3" t="s">
        <v>12</v>
      </c>
    </row>
    <row r="38" spans="1:13">
      <c r="A38" s="7">
        <v>2022</v>
      </c>
      <c r="B38" s="2">
        <f>B15</f>
        <v>123</v>
      </c>
      <c r="C38" s="2">
        <f>C15</f>
        <v>126</v>
      </c>
      <c r="D38" s="2">
        <f>D15</f>
        <v>150</v>
      </c>
      <c r="E38" s="2">
        <f>E15</f>
        <v>155</v>
      </c>
      <c r="F38" s="2">
        <f t="shared" ref="F38:M38" si="9">F15</f>
        <v>165</v>
      </c>
      <c r="G38" s="2">
        <f t="shared" si="9"/>
        <v>160</v>
      </c>
      <c r="H38" s="2">
        <f t="shared" si="9"/>
        <v>158</v>
      </c>
      <c r="I38" s="2">
        <f t="shared" si="9"/>
        <v>161</v>
      </c>
      <c r="J38" s="2">
        <f t="shared" si="9"/>
        <v>155</v>
      </c>
      <c r="K38" s="2">
        <f t="shared" si="9"/>
        <v>162</v>
      </c>
      <c r="L38" s="2">
        <f t="shared" si="9"/>
        <v>161</v>
      </c>
      <c r="M38" s="2">
        <f t="shared" si="9"/>
        <v>169</v>
      </c>
    </row>
    <row r="39" spans="1:13">
      <c r="A39" s="7">
        <v>2021</v>
      </c>
      <c r="B39" s="2">
        <f>B16</f>
        <v>103.07784700000001</v>
      </c>
      <c r="C39" s="2">
        <f t="shared" ref="C39:M39" si="10">C16</f>
        <v>100.230548</v>
      </c>
      <c r="D39" s="2">
        <f t="shared" si="10"/>
        <v>114.889359</v>
      </c>
      <c r="E39" s="2">
        <f t="shared" si="10"/>
        <v>117.449551</v>
      </c>
      <c r="F39" s="2">
        <f t="shared" si="10"/>
        <v>127.238418</v>
      </c>
      <c r="G39" s="2">
        <f t="shared" si="10"/>
        <v>136.116083</v>
      </c>
      <c r="H39" s="2">
        <f t="shared" si="10"/>
        <v>140.606067</v>
      </c>
      <c r="I39" s="2">
        <f t="shared" si="10"/>
        <v>140.36599000000001</v>
      </c>
      <c r="J39" s="2">
        <f t="shared" si="10"/>
        <v>137.47570099999999</v>
      </c>
      <c r="K39" s="2">
        <f t="shared" si="10"/>
        <v>145.96316200000001</v>
      </c>
      <c r="L39" s="2">
        <f t="shared" si="10"/>
        <v>143.676219</v>
      </c>
      <c r="M39" s="2">
        <f t="shared" si="10"/>
        <v>151.13055</v>
      </c>
    </row>
    <row r="40" spans="1:13">
      <c r="A40" s="10" t="s">
        <v>20</v>
      </c>
      <c r="B40" s="2">
        <f>((B38/B39)-1)*100</f>
        <v>19.327288626818138</v>
      </c>
      <c r="C40" s="2">
        <f>((C38/C39)-1)*100</f>
        <v>25.71017769951731</v>
      </c>
      <c r="D40" s="2">
        <f t="shared" ref="D40:M40" si="11">((D38/D39)-1)*100</f>
        <v>30.560394196298013</v>
      </c>
      <c r="E40" s="2">
        <f t="shared" si="11"/>
        <v>31.971556025786761</v>
      </c>
      <c r="F40" s="2">
        <f t="shared" si="11"/>
        <v>29.677814761890552</v>
      </c>
      <c r="G40" s="2">
        <f t="shared" si="11"/>
        <v>17.546726642141188</v>
      </c>
      <c r="H40" s="2">
        <f t="shared" si="11"/>
        <v>12.370684545212418</v>
      </c>
      <c r="I40" s="2">
        <f t="shared" si="11"/>
        <v>14.700149231305959</v>
      </c>
      <c r="J40" s="2">
        <f t="shared" si="11"/>
        <v>12.747197411999389</v>
      </c>
      <c r="K40" s="2">
        <f t="shared" si="11"/>
        <v>10.986907778827092</v>
      </c>
      <c r="L40" s="2">
        <f t="shared" si="11"/>
        <v>12.057514542472747</v>
      </c>
      <c r="M40" s="2">
        <f t="shared" si="11"/>
        <v>11.823850306903537</v>
      </c>
    </row>
  </sheetData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40"/>
  <sheetViews>
    <sheetView workbookViewId="0">
      <selection activeCell="B9" sqref="B9"/>
    </sheetView>
  </sheetViews>
  <sheetFormatPr defaultRowHeight="14.45"/>
  <cols>
    <col min="1" max="1" width="56.5703125" customWidth="1"/>
    <col min="2" max="2" width="10.28515625" customWidth="1"/>
  </cols>
  <sheetData>
    <row r="1" spans="1:13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3">
      <c r="A3" s="7">
        <v>2021</v>
      </c>
      <c r="B3" s="2">
        <v>190.30253999999999</v>
      </c>
      <c r="C3" s="2">
        <v>159.73119800000001</v>
      </c>
      <c r="D3" s="2">
        <v>246.90120300000001</v>
      </c>
      <c r="E3" s="2">
        <v>205.78939299999999</v>
      </c>
      <c r="F3" s="2">
        <v>199.33690799999999</v>
      </c>
      <c r="G3" s="2">
        <v>208.97215</v>
      </c>
      <c r="H3" s="2">
        <v>196.49775700000001</v>
      </c>
      <c r="I3" s="2">
        <v>194.99956</v>
      </c>
      <c r="J3" s="2">
        <v>194.07446200000001</v>
      </c>
      <c r="K3" s="2">
        <v>193.646986</v>
      </c>
      <c r="L3" s="2">
        <v>219.72124400000001</v>
      </c>
      <c r="M3" s="2">
        <v>215.999573</v>
      </c>
    </row>
    <row r="4" spans="1:13">
      <c r="A4" s="7">
        <v>2020</v>
      </c>
      <c r="B4" s="2">
        <v>205.77264500000001</v>
      </c>
      <c r="C4" s="2">
        <v>170.643798</v>
      </c>
      <c r="D4" s="2">
        <v>206.70344900000001</v>
      </c>
      <c r="E4" s="2">
        <v>200.170526</v>
      </c>
      <c r="F4" s="2">
        <v>179.60888600000001</v>
      </c>
      <c r="G4" s="2">
        <v>207.16930199999999</v>
      </c>
      <c r="H4" s="2">
        <v>197.010942</v>
      </c>
      <c r="I4" s="2">
        <v>179.04097999999999</v>
      </c>
      <c r="J4" s="2">
        <v>191.042914</v>
      </c>
      <c r="K4" s="2">
        <v>197.23538400000001</v>
      </c>
      <c r="L4" s="2">
        <v>202.237413</v>
      </c>
      <c r="M4" s="2">
        <v>214.44977</v>
      </c>
    </row>
    <row r="5" spans="1:13">
      <c r="A5" s="6" t="s">
        <v>14</v>
      </c>
      <c r="B5" s="5">
        <f t="shared" ref="B5:M5" si="0">((B3/B4)-1)*100</f>
        <v>-7.5180571256203699</v>
      </c>
      <c r="C5" s="5">
        <f t="shared" si="0"/>
        <v>-6.3949584619535926</v>
      </c>
      <c r="D5" s="5">
        <f t="shared" si="0"/>
        <v>19.447064959230566</v>
      </c>
      <c r="E5" s="5">
        <f t="shared" si="0"/>
        <v>2.8070401333710748</v>
      </c>
      <c r="F5" s="5">
        <f t="shared" si="0"/>
        <v>10.983878603868181</v>
      </c>
      <c r="G5" s="5">
        <f t="shared" si="0"/>
        <v>0.87022931611751009</v>
      </c>
      <c r="H5" s="5">
        <f t="shared" si="0"/>
        <v>-0.26048553181375889</v>
      </c>
      <c r="I5" s="5">
        <f t="shared" si="0"/>
        <v>8.9133672078872692</v>
      </c>
      <c r="J5" s="5">
        <f t="shared" si="0"/>
        <v>1.5868413732424536</v>
      </c>
      <c r="K5" s="5">
        <f t="shared" si="0"/>
        <v>-1.8193479928530487</v>
      </c>
      <c r="L5" s="5">
        <f t="shared" si="0"/>
        <v>8.645201073651009</v>
      </c>
      <c r="M5" s="5">
        <f t="shared" si="0"/>
        <v>0.72268811479723194</v>
      </c>
    </row>
    <row r="6" spans="1:13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3" t="s">
        <v>15</v>
      </c>
    </row>
    <row r="8" spans="1:13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3" t="s">
        <v>12</v>
      </c>
    </row>
    <row r="9" spans="1:13">
      <c r="A9" s="7">
        <v>2021</v>
      </c>
      <c r="B9" s="2">
        <v>1068.106851714733</v>
      </c>
      <c r="C9" s="2">
        <v>1008.793388028633</v>
      </c>
      <c r="D9" s="2">
        <v>1265.3833857492989</v>
      </c>
      <c r="E9" s="2">
        <v>1237.8248051974499</v>
      </c>
      <c r="F9" s="2">
        <v>1206.5869913740389</v>
      </c>
      <c r="G9" s="2">
        <v>1217.59906873866</v>
      </c>
      <c r="H9" s="2">
        <v>1172.567440089854</v>
      </c>
      <c r="I9" s="2">
        <v>1026.21179396702</v>
      </c>
      <c r="J9" s="2">
        <v>1097.59182026433</v>
      </c>
      <c r="K9" s="2">
        <v>1164.838103544261</v>
      </c>
      <c r="L9" s="2">
        <v>1281.4073007815839</v>
      </c>
      <c r="M9" s="2">
        <v>1348.938248613093</v>
      </c>
    </row>
    <row r="10" spans="1:13">
      <c r="A10" s="7">
        <v>2020</v>
      </c>
      <c r="B10" s="2">
        <v>1158.5923342291619</v>
      </c>
      <c r="C10" s="2">
        <v>973.84511344174257</v>
      </c>
      <c r="D10" s="2">
        <v>1151.5931229382029</v>
      </c>
      <c r="E10" s="2">
        <v>1134.715277477623</v>
      </c>
      <c r="F10" s="2">
        <v>1002.608052227009</v>
      </c>
      <c r="G10" s="2">
        <v>1121.657508400531</v>
      </c>
      <c r="H10" s="2">
        <v>1066.228702464856</v>
      </c>
      <c r="I10" s="2">
        <v>884.97183073923122</v>
      </c>
      <c r="J10" s="2">
        <v>1016.708055601253</v>
      </c>
      <c r="K10" s="2">
        <v>1074.7370816839179</v>
      </c>
      <c r="L10" s="2">
        <v>1076.124358039182</v>
      </c>
      <c r="M10" s="2">
        <v>1253.0574766039911</v>
      </c>
    </row>
    <row r="11" spans="1:13">
      <c r="A11" s="6" t="s">
        <v>14</v>
      </c>
      <c r="B11" s="1">
        <f t="shared" ref="B11:M11" si="1">((B9/B10)-1)*100</f>
        <v>-7.8099500437857632</v>
      </c>
      <c r="C11" s="1">
        <f t="shared" si="1"/>
        <v>3.5886892180807761</v>
      </c>
      <c r="D11" s="1">
        <f t="shared" si="1"/>
        <v>9.8811169105255559</v>
      </c>
      <c r="E11" s="1">
        <f t="shared" si="1"/>
        <v>9.0868193780761164</v>
      </c>
      <c r="F11" s="1">
        <f t="shared" si="1"/>
        <v>20.344833526316553</v>
      </c>
      <c r="G11" s="1">
        <f t="shared" si="1"/>
        <v>8.5535521867936559</v>
      </c>
      <c r="H11" s="1">
        <f t="shared" si="1"/>
        <v>9.9733516251409462</v>
      </c>
      <c r="I11" s="1">
        <f t="shared" si="1"/>
        <v>15.959825874887867</v>
      </c>
      <c r="J11" s="1">
        <f t="shared" si="1"/>
        <v>7.9554562607694113</v>
      </c>
      <c r="K11" s="1">
        <f t="shared" si="1"/>
        <v>8.3835408115974897</v>
      </c>
      <c r="L11" s="1">
        <f t="shared" si="1"/>
        <v>19.076135690901964</v>
      </c>
      <c r="M11" s="1">
        <f t="shared" si="1"/>
        <v>7.6517457338793449</v>
      </c>
    </row>
    <row r="12" spans="1:13">
      <c r="A12" s="3"/>
    </row>
    <row r="13" spans="1:13" ht="28.9">
      <c r="A13" s="13" t="s">
        <v>22</v>
      </c>
    </row>
    <row r="14" spans="1:13">
      <c r="A14" s="3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3" t="s">
        <v>10</v>
      </c>
      <c r="L14" s="3" t="s">
        <v>11</v>
      </c>
      <c r="M14" s="3" t="s">
        <v>12</v>
      </c>
    </row>
    <row r="15" spans="1:13">
      <c r="A15" s="7">
        <v>2021</v>
      </c>
      <c r="B15" s="2">
        <v>103.07784700000001</v>
      </c>
      <c r="C15" s="2">
        <v>100.230548</v>
      </c>
      <c r="D15" s="2">
        <v>114.889359</v>
      </c>
      <c r="E15" s="2">
        <v>117.449551</v>
      </c>
      <c r="F15" s="2">
        <v>127.238418</v>
      </c>
      <c r="G15" s="2">
        <v>136.116083</v>
      </c>
      <c r="H15" s="2">
        <v>140.606067</v>
      </c>
      <c r="I15" s="2">
        <v>140.36599000000001</v>
      </c>
      <c r="J15" s="2">
        <v>137.47570099999999</v>
      </c>
      <c r="K15" s="2">
        <v>145.96316200000001</v>
      </c>
      <c r="L15" s="2">
        <v>143.676219</v>
      </c>
      <c r="M15" s="2">
        <v>151.13055</v>
      </c>
    </row>
    <row r="16" spans="1:13">
      <c r="A16" s="7">
        <v>2020</v>
      </c>
      <c r="B16" s="2">
        <v>90.300175999999993</v>
      </c>
      <c r="C16" s="2">
        <v>89.49133599999999</v>
      </c>
      <c r="D16" s="2">
        <v>87.727030999999997</v>
      </c>
      <c r="E16" s="2">
        <v>89.611469</v>
      </c>
      <c r="F16" s="2">
        <v>99.928663</v>
      </c>
      <c r="G16" s="2">
        <v>108.399199</v>
      </c>
      <c r="H16" s="2">
        <v>113.616164</v>
      </c>
      <c r="I16" s="2">
        <v>115.667827</v>
      </c>
      <c r="J16" s="8">
        <v>111.618836</v>
      </c>
      <c r="K16" s="2">
        <v>117.56594200000001</v>
      </c>
      <c r="L16" s="2">
        <v>106.896726</v>
      </c>
      <c r="M16" s="2">
        <v>118.612284</v>
      </c>
    </row>
    <row r="17" spans="1:13">
      <c r="A17" s="6" t="s">
        <v>14</v>
      </c>
      <c r="B17" s="2">
        <f t="shared" ref="B17:M17" si="2">((B15/B16)-1)*100</f>
        <v>14.150217160152611</v>
      </c>
      <c r="C17" s="2">
        <f t="shared" si="2"/>
        <v>12.000281233928622</v>
      </c>
      <c r="D17" s="2">
        <f t="shared" si="2"/>
        <v>30.962324485824677</v>
      </c>
      <c r="E17" s="2">
        <f t="shared" si="2"/>
        <v>31.065311517212145</v>
      </c>
      <c r="F17" s="2">
        <f t="shared" si="2"/>
        <v>27.329250867691492</v>
      </c>
      <c r="G17" s="2">
        <f t="shared" si="2"/>
        <v>25.569270119791199</v>
      </c>
      <c r="H17" s="2">
        <f t="shared" si="2"/>
        <v>23.755337312743642</v>
      </c>
      <c r="I17" s="2">
        <f t="shared" si="2"/>
        <v>21.352664470821271</v>
      </c>
      <c r="J17" s="2">
        <f t="shared" si="2"/>
        <v>23.165323996032349</v>
      </c>
      <c r="K17" s="2">
        <f t="shared" si="2"/>
        <v>24.154291214712508</v>
      </c>
      <c r="L17" s="2">
        <f t="shared" si="2"/>
        <v>34.406566390068875</v>
      </c>
      <c r="M17" s="2">
        <f t="shared" si="2"/>
        <v>27.415597190591146</v>
      </c>
    </row>
    <row r="22" spans="1:13">
      <c r="C22" s="2"/>
    </row>
    <row r="23" spans="1:13">
      <c r="A23" s="3" t="s">
        <v>16</v>
      </c>
    </row>
    <row r="24" spans="1:13" ht="28.9">
      <c r="A24" s="9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2021</v>
      </c>
      <c r="B26" s="2">
        <f>B3</f>
        <v>190.30253999999999</v>
      </c>
      <c r="C26" s="2">
        <f>C3</f>
        <v>159.73119800000001</v>
      </c>
      <c r="D26" s="2">
        <f>D3</f>
        <v>246.90120300000001</v>
      </c>
      <c r="E26" s="2">
        <f>E3</f>
        <v>205.78939299999999</v>
      </c>
      <c r="F26" s="2">
        <f t="shared" ref="F26:M26" si="3">F3</f>
        <v>199.33690799999999</v>
      </c>
      <c r="G26" s="2">
        <f t="shared" si="3"/>
        <v>208.97215</v>
      </c>
      <c r="H26" s="2">
        <f t="shared" si="3"/>
        <v>196.49775700000001</v>
      </c>
      <c r="I26" s="2">
        <f t="shared" si="3"/>
        <v>194.99956</v>
      </c>
      <c r="J26" s="2">
        <f t="shared" si="3"/>
        <v>194.07446200000001</v>
      </c>
      <c r="K26" s="2">
        <f t="shared" si="3"/>
        <v>193.646986</v>
      </c>
      <c r="L26" s="2">
        <f t="shared" si="3"/>
        <v>219.72124400000001</v>
      </c>
      <c r="M26" s="2">
        <f t="shared" si="3"/>
        <v>215.999573</v>
      </c>
    </row>
    <row r="27" spans="1:13">
      <c r="A27" s="7">
        <v>2020</v>
      </c>
      <c r="B27" s="2">
        <f>B4</f>
        <v>205.77264500000001</v>
      </c>
      <c r="C27" s="2">
        <f t="shared" ref="C27:M27" si="4">C4</f>
        <v>170.643798</v>
      </c>
      <c r="D27" s="2">
        <f t="shared" si="4"/>
        <v>206.70344900000001</v>
      </c>
      <c r="E27" s="2">
        <f t="shared" si="4"/>
        <v>200.170526</v>
      </c>
      <c r="F27" s="2">
        <f t="shared" si="4"/>
        <v>179.60888600000001</v>
      </c>
      <c r="G27" s="2">
        <f t="shared" si="4"/>
        <v>207.16930199999999</v>
      </c>
      <c r="H27" s="2">
        <f t="shared" si="4"/>
        <v>197.010942</v>
      </c>
      <c r="I27" s="2">
        <f t="shared" si="4"/>
        <v>179.04097999999999</v>
      </c>
      <c r="J27" s="2">
        <f t="shared" si="4"/>
        <v>191.042914</v>
      </c>
      <c r="K27" s="2">
        <f t="shared" si="4"/>
        <v>197.23538400000001</v>
      </c>
      <c r="L27" s="2">
        <f t="shared" si="4"/>
        <v>202.237413</v>
      </c>
      <c r="M27" s="2">
        <f t="shared" si="4"/>
        <v>214.44977</v>
      </c>
    </row>
    <row r="28" spans="1:13">
      <c r="A28" s="10" t="s">
        <v>20</v>
      </c>
      <c r="B28" s="5">
        <f t="shared" ref="B28:M28" si="5">((B26/B27)-1)*100</f>
        <v>-7.5180571256203699</v>
      </c>
      <c r="C28" s="5">
        <f t="shared" si="5"/>
        <v>-6.3949584619535926</v>
      </c>
      <c r="D28" s="5">
        <f t="shared" si="5"/>
        <v>19.447064959230566</v>
      </c>
      <c r="E28" s="5">
        <f t="shared" si="5"/>
        <v>2.8070401333710748</v>
      </c>
      <c r="F28" s="5">
        <f t="shared" si="5"/>
        <v>10.983878603868181</v>
      </c>
      <c r="G28" s="5">
        <f t="shared" si="5"/>
        <v>0.87022931611751009</v>
      </c>
      <c r="H28" s="5">
        <f t="shared" si="5"/>
        <v>-0.26048553181375889</v>
      </c>
      <c r="I28" s="5">
        <f t="shared" si="5"/>
        <v>8.9133672078872692</v>
      </c>
      <c r="J28" s="5">
        <f t="shared" si="5"/>
        <v>1.5868413732424536</v>
      </c>
      <c r="K28" s="5">
        <f t="shared" si="5"/>
        <v>-1.8193479928530487</v>
      </c>
      <c r="L28" s="5">
        <f t="shared" si="5"/>
        <v>8.645201073651009</v>
      </c>
      <c r="M28" s="5">
        <f t="shared" si="5"/>
        <v>0.72268811479723194</v>
      </c>
    </row>
    <row r="29" spans="1:1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9" t="s">
        <v>21</v>
      </c>
    </row>
    <row r="31" spans="1:13">
      <c r="A31" s="3"/>
      <c r="B31" s="3" t="s">
        <v>1</v>
      </c>
      <c r="C31" s="3" t="s">
        <v>2</v>
      </c>
      <c r="D31" s="3" t="s">
        <v>3</v>
      </c>
      <c r="E31" s="3" t="s">
        <v>4</v>
      </c>
      <c r="F31" s="3" t="s">
        <v>18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19</v>
      </c>
      <c r="L31" s="3" t="s">
        <v>11</v>
      </c>
      <c r="M31" s="3" t="s">
        <v>12</v>
      </c>
    </row>
    <row r="32" spans="1:13">
      <c r="A32" s="7">
        <v>2021</v>
      </c>
      <c r="B32" s="2">
        <f>B9</f>
        <v>1068.106851714733</v>
      </c>
      <c r="C32" s="2">
        <f>C9</f>
        <v>1008.793388028633</v>
      </c>
      <c r="D32" s="2">
        <f>D9</f>
        <v>1265.3833857492989</v>
      </c>
      <c r="E32" s="2">
        <f>E9</f>
        <v>1237.8248051974499</v>
      </c>
      <c r="F32" s="2">
        <f t="shared" ref="F32:M32" si="6">F9</f>
        <v>1206.5869913740389</v>
      </c>
      <c r="G32" s="2">
        <f t="shared" si="6"/>
        <v>1217.59906873866</v>
      </c>
      <c r="H32" s="2">
        <f t="shared" si="6"/>
        <v>1172.567440089854</v>
      </c>
      <c r="I32" s="2">
        <f t="shared" si="6"/>
        <v>1026.21179396702</v>
      </c>
      <c r="J32" s="2">
        <f t="shared" si="6"/>
        <v>1097.59182026433</v>
      </c>
      <c r="K32" s="2">
        <f t="shared" si="6"/>
        <v>1164.838103544261</v>
      </c>
      <c r="L32" s="2">
        <f t="shared" si="6"/>
        <v>1281.4073007815839</v>
      </c>
      <c r="M32" s="2">
        <f t="shared" si="6"/>
        <v>1348.938248613093</v>
      </c>
    </row>
    <row r="33" spans="1:13">
      <c r="A33" s="7">
        <v>2020</v>
      </c>
      <c r="B33" s="2">
        <f>B10</f>
        <v>1158.5923342291619</v>
      </c>
      <c r="C33" s="2">
        <f t="shared" ref="C33:M33" si="7">C10</f>
        <v>973.84511344174257</v>
      </c>
      <c r="D33" s="2">
        <f t="shared" si="7"/>
        <v>1151.5931229382029</v>
      </c>
      <c r="E33" s="2">
        <f t="shared" si="7"/>
        <v>1134.715277477623</v>
      </c>
      <c r="F33" s="2">
        <f t="shared" si="7"/>
        <v>1002.608052227009</v>
      </c>
      <c r="G33" s="2">
        <f t="shared" si="7"/>
        <v>1121.657508400531</v>
      </c>
      <c r="H33" s="2">
        <f t="shared" si="7"/>
        <v>1066.228702464856</v>
      </c>
      <c r="I33" s="2">
        <f t="shared" si="7"/>
        <v>884.97183073923122</v>
      </c>
      <c r="J33" s="2">
        <f t="shared" si="7"/>
        <v>1016.708055601253</v>
      </c>
      <c r="K33" s="2">
        <f t="shared" si="7"/>
        <v>1074.7370816839179</v>
      </c>
      <c r="L33" s="2">
        <f t="shared" si="7"/>
        <v>1076.124358039182</v>
      </c>
      <c r="M33" s="2">
        <f t="shared" si="7"/>
        <v>1253.0574766039911</v>
      </c>
    </row>
    <row r="34" spans="1:13">
      <c r="A34" s="10" t="s">
        <v>20</v>
      </c>
      <c r="B34" s="1">
        <f t="shared" ref="B34:M34" si="8">((B32/B33)-1)*100</f>
        <v>-7.8099500437857632</v>
      </c>
      <c r="C34" s="1">
        <f t="shared" si="8"/>
        <v>3.5886892180807761</v>
      </c>
      <c r="D34" s="1">
        <f t="shared" si="8"/>
        <v>9.8811169105255559</v>
      </c>
      <c r="E34" s="1">
        <f t="shared" si="8"/>
        <v>9.0868193780761164</v>
      </c>
      <c r="F34" s="1">
        <f t="shared" si="8"/>
        <v>20.344833526316553</v>
      </c>
      <c r="G34" s="1">
        <f t="shared" si="8"/>
        <v>8.5535521867936559</v>
      </c>
      <c r="H34" s="1">
        <f t="shared" si="8"/>
        <v>9.9733516251409462</v>
      </c>
      <c r="I34" s="1">
        <f t="shared" si="8"/>
        <v>15.959825874887867</v>
      </c>
      <c r="J34" s="1">
        <f t="shared" si="8"/>
        <v>7.9554562607694113</v>
      </c>
      <c r="K34" s="1">
        <f t="shared" si="8"/>
        <v>8.3835408115974897</v>
      </c>
      <c r="L34" s="1">
        <f t="shared" si="8"/>
        <v>19.076135690901964</v>
      </c>
      <c r="M34" s="1">
        <f t="shared" si="8"/>
        <v>7.6517457338793449</v>
      </c>
    </row>
    <row r="35" spans="1:13">
      <c r="A35" s="3"/>
    </row>
    <row r="36" spans="1:13" ht="28.9">
      <c r="A36" s="13" t="s">
        <v>23</v>
      </c>
    </row>
    <row r="37" spans="1:13">
      <c r="A37" s="3"/>
      <c r="B37" s="3" t="s">
        <v>1</v>
      </c>
      <c r="C37" s="3" t="s">
        <v>2</v>
      </c>
      <c r="D37" s="3" t="s">
        <v>3</v>
      </c>
      <c r="E37" s="3" t="s">
        <v>4</v>
      </c>
      <c r="F37" s="3" t="s">
        <v>18</v>
      </c>
      <c r="G37" s="3" t="s">
        <v>6</v>
      </c>
      <c r="H37" s="3" t="s">
        <v>7</v>
      </c>
      <c r="I37" s="3" t="s">
        <v>8</v>
      </c>
      <c r="J37" s="3" t="s">
        <v>9</v>
      </c>
      <c r="K37" s="3" t="s">
        <v>19</v>
      </c>
      <c r="L37" s="3" t="s">
        <v>11</v>
      </c>
      <c r="M37" s="3" t="s">
        <v>12</v>
      </c>
    </row>
    <row r="38" spans="1:13">
      <c r="A38" s="7">
        <v>2021</v>
      </c>
      <c r="B38" s="2">
        <f>B15</f>
        <v>103.07784700000001</v>
      </c>
      <c r="C38" s="2">
        <f>C15</f>
        <v>100.230548</v>
      </c>
      <c r="D38" s="2">
        <f>D15</f>
        <v>114.889359</v>
      </c>
      <c r="E38" s="2">
        <f>E15</f>
        <v>117.449551</v>
      </c>
      <c r="F38" s="2">
        <f t="shared" ref="F38:M38" si="9">F15</f>
        <v>127.238418</v>
      </c>
      <c r="G38" s="2">
        <f t="shared" si="9"/>
        <v>136.116083</v>
      </c>
      <c r="H38" s="2">
        <f t="shared" si="9"/>
        <v>140.606067</v>
      </c>
      <c r="I38" s="2">
        <f t="shared" si="9"/>
        <v>140.36599000000001</v>
      </c>
      <c r="J38" s="2">
        <f t="shared" si="9"/>
        <v>137.47570099999999</v>
      </c>
      <c r="K38" s="2">
        <f t="shared" si="9"/>
        <v>145.96316200000001</v>
      </c>
      <c r="L38" s="2">
        <f t="shared" si="9"/>
        <v>143.676219</v>
      </c>
      <c r="M38" s="2">
        <f t="shared" si="9"/>
        <v>151.13055</v>
      </c>
    </row>
    <row r="39" spans="1:13">
      <c r="A39" s="7">
        <v>2020</v>
      </c>
      <c r="B39" s="2">
        <f>B16</f>
        <v>90.300175999999993</v>
      </c>
      <c r="C39" s="2">
        <f t="shared" ref="C39:M39" si="10">C16</f>
        <v>89.49133599999999</v>
      </c>
      <c r="D39" s="2">
        <f t="shared" si="10"/>
        <v>87.727030999999997</v>
      </c>
      <c r="E39" s="2">
        <f t="shared" si="10"/>
        <v>89.611469</v>
      </c>
      <c r="F39" s="2">
        <f t="shared" si="10"/>
        <v>99.928663</v>
      </c>
      <c r="G39" s="2">
        <f t="shared" si="10"/>
        <v>108.399199</v>
      </c>
      <c r="H39" s="2">
        <f t="shared" si="10"/>
        <v>113.616164</v>
      </c>
      <c r="I39" s="2">
        <f t="shared" si="10"/>
        <v>115.667827</v>
      </c>
      <c r="J39" s="2">
        <f t="shared" si="10"/>
        <v>111.618836</v>
      </c>
      <c r="K39" s="2">
        <f t="shared" si="10"/>
        <v>117.56594200000001</v>
      </c>
      <c r="L39" s="2">
        <f t="shared" si="10"/>
        <v>106.896726</v>
      </c>
      <c r="M39" s="2">
        <f t="shared" si="10"/>
        <v>118.612284</v>
      </c>
    </row>
    <row r="40" spans="1:13">
      <c r="A40" s="10" t="s">
        <v>20</v>
      </c>
      <c r="B40" s="2">
        <f>((B38/B39)-1)*100</f>
        <v>14.150217160152611</v>
      </c>
      <c r="C40" s="2">
        <f>((C38/C39)-1)*100</f>
        <v>12.000281233928622</v>
      </c>
      <c r="D40" s="2">
        <f t="shared" ref="D40:M40" si="11">((D38/D39)-1)*100</f>
        <v>30.962324485824677</v>
      </c>
      <c r="E40" s="2">
        <f t="shared" si="11"/>
        <v>31.065311517212145</v>
      </c>
      <c r="F40" s="2">
        <f t="shared" si="11"/>
        <v>27.329250867691492</v>
      </c>
      <c r="G40" s="2">
        <f t="shared" si="11"/>
        <v>25.569270119791199</v>
      </c>
      <c r="H40" s="2">
        <f t="shared" si="11"/>
        <v>23.755337312743642</v>
      </c>
      <c r="I40" s="2">
        <f t="shared" si="11"/>
        <v>21.352664470821271</v>
      </c>
      <c r="J40" s="2">
        <f t="shared" si="11"/>
        <v>23.165323996032349</v>
      </c>
      <c r="K40" s="2">
        <f t="shared" si="11"/>
        <v>24.154291214712508</v>
      </c>
      <c r="L40" s="2">
        <f t="shared" si="11"/>
        <v>34.406566390068875</v>
      </c>
      <c r="M40" s="2">
        <f t="shared" si="11"/>
        <v>27.415597190591146</v>
      </c>
    </row>
  </sheetData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40"/>
  <sheetViews>
    <sheetView workbookViewId="0">
      <selection activeCell="B3" sqref="B3:B5"/>
    </sheetView>
  </sheetViews>
  <sheetFormatPr defaultRowHeight="14.45"/>
  <cols>
    <col min="1" max="1" width="56.42578125" customWidth="1"/>
    <col min="2" max="2" width="11" bestFit="1" customWidth="1"/>
    <col min="4" max="4" width="7.5703125" customWidth="1"/>
  </cols>
  <sheetData>
    <row r="1" spans="1:14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4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4">
      <c r="A3" s="7">
        <v>2020</v>
      </c>
      <c r="B3" s="2">
        <v>205.77264500000001</v>
      </c>
      <c r="C3" s="2">
        <v>170.643798</v>
      </c>
      <c r="D3" s="2">
        <v>206.70344900000001</v>
      </c>
      <c r="E3" s="2">
        <v>200.170526</v>
      </c>
      <c r="F3" s="2">
        <v>179.60888600000001</v>
      </c>
      <c r="G3" s="2">
        <v>207.16930199999999</v>
      </c>
      <c r="H3" s="2">
        <v>197.010942</v>
      </c>
      <c r="I3" s="2">
        <v>179.04097999999999</v>
      </c>
      <c r="J3" s="2">
        <v>191.042914</v>
      </c>
      <c r="K3" s="2">
        <v>197.23538400000001</v>
      </c>
      <c r="L3" s="2">
        <v>202.237413</v>
      </c>
      <c r="M3" s="2">
        <v>214.44977</v>
      </c>
      <c r="N3" s="2"/>
    </row>
    <row r="4" spans="1:14">
      <c r="A4" s="7">
        <v>2019</v>
      </c>
      <c r="B4" s="2">
        <v>203.549519</v>
      </c>
      <c r="C4" s="2">
        <v>168.34683899999999</v>
      </c>
      <c r="D4" s="2">
        <v>183.79695899999999</v>
      </c>
      <c r="E4" s="2">
        <v>204.81982400000001</v>
      </c>
      <c r="F4" s="2">
        <v>191.880064</v>
      </c>
      <c r="G4" s="2">
        <v>173.761653</v>
      </c>
      <c r="H4" s="2">
        <v>201.120015</v>
      </c>
      <c r="I4" s="2">
        <v>173.466296</v>
      </c>
      <c r="J4" s="2">
        <v>180.84030100000001</v>
      </c>
      <c r="K4" s="2">
        <v>203.05833200000001</v>
      </c>
      <c r="L4" s="2">
        <v>183.023178</v>
      </c>
      <c r="M4" s="2">
        <v>203.539006</v>
      </c>
    </row>
    <row r="5" spans="1:14" s="4" customFormat="1">
      <c r="A5" s="6" t="s">
        <v>14</v>
      </c>
      <c r="B5" s="5">
        <f t="shared" ref="B5:M5" si="0">((B3/B4)-1)*100</f>
        <v>1.0921794416031139</v>
      </c>
      <c r="C5" s="5">
        <f t="shared" si="0"/>
        <v>1.3644206292462657</v>
      </c>
      <c r="D5" s="5">
        <f t="shared" si="0"/>
        <v>12.462931990077175</v>
      </c>
      <c r="E5" s="5">
        <f t="shared" si="0"/>
        <v>-2.2699453154495508</v>
      </c>
      <c r="F5" s="5">
        <f t="shared" si="0"/>
        <v>-6.3952334308164493</v>
      </c>
      <c r="G5" s="5">
        <f t="shared" si="0"/>
        <v>19.226134433700402</v>
      </c>
      <c r="H5" s="5">
        <f t="shared" si="0"/>
        <v>-2.0430950146856364</v>
      </c>
      <c r="I5" s="5">
        <f t="shared" si="0"/>
        <v>3.2136986426458236</v>
      </c>
      <c r="J5" s="5">
        <f t="shared" si="0"/>
        <v>5.641780589604295</v>
      </c>
      <c r="K5" s="5">
        <f t="shared" si="0"/>
        <v>-2.867623279797249</v>
      </c>
      <c r="L5" s="5">
        <f t="shared" si="0"/>
        <v>10.498252303323019</v>
      </c>
      <c r="M5" s="5">
        <f t="shared" si="0"/>
        <v>5.3605273084609717</v>
      </c>
    </row>
    <row r="6" spans="1:14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4">
      <c r="A7" s="3" t="s">
        <v>15</v>
      </c>
    </row>
    <row r="8" spans="1:14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3" t="s">
        <v>12</v>
      </c>
      <c r="N8" s="2"/>
    </row>
    <row r="9" spans="1:14">
      <c r="A9" s="7">
        <v>2020</v>
      </c>
      <c r="B9" s="2">
        <v>1158.5923342291701</v>
      </c>
      <c r="C9" s="2">
        <v>973.84511344174598</v>
      </c>
      <c r="D9" s="2">
        <v>1151.5931229382099</v>
      </c>
      <c r="E9" s="2">
        <v>1134.7152774776298</v>
      </c>
      <c r="F9" s="2">
        <v>1002.60805222701</v>
      </c>
      <c r="G9" s="2">
        <v>1121.6575084005401</v>
      </c>
      <c r="H9" s="2">
        <v>1066.2287024648599</v>
      </c>
      <c r="I9" s="2">
        <v>884.9718307392319</v>
      </c>
      <c r="J9" s="2">
        <v>1016.70805560127</v>
      </c>
      <c r="K9" s="2">
        <v>1074.73708168392</v>
      </c>
      <c r="L9" s="2">
        <v>1076.1243580392102</v>
      </c>
      <c r="M9" s="2">
        <v>1253.0574766040102</v>
      </c>
      <c r="N9" s="2"/>
    </row>
    <row r="10" spans="1:14">
      <c r="A10" s="7">
        <v>2019</v>
      </c>
      <c r="B10" s="2">
        <v>1137.420648</v>
      </c>
      <c r="C10" s="2">
        <v>953.49002099999996</v>
      </c>
      <c r="D10" s="2">
        <v>1076.97596319485</v>
      </c>
      <c r="E10" s="2">
        <v>1211.703497</v>
      </c>
      <c r="F10" s="2">
        <v>1158.470099872023</v>
      </c>
      <c r="G10" s="2">
        <v>1033.720742114795</v>
      </c>
      <c r="H10" s="2">
        <v>1093.10344037103</v>
      </c>
      <c r="I10" s="2">
        <v>930.24491699999999</v>
      </c>
      <c r="J10" s="2">
        <v>985.47821135639003</v>
      </c>
      <c r="K10" s="2">
        <v>1108.5590784795099</v>
      </c>
      <c r="L10" s="2">
        <v>1059.17377124269</v>
      </c>
      <c r="M10" s="2">
        <v>1191.383004</v>
      </c>
    </row>
    <row r="11" spans="1:14">
      <c r="A11" s="6" t="s">
        <v>14</v>
      </c>
      <c r="B11" s="1">
        <f t="shared" ref="B11:M11" si="1">((B9/B10)-1)*100</f>
        <v>1.8613769906848043</v>
      </c>
      <c r="C11" s="1">
        <f t="shared" si="1"/>
        <v>2.1347986862408908</v>
      </c>
      <c r="D11" s="1">
        <f t="shared" si="1"/>
        <v>6.9283960174940207</v>
      </c>
      <c r="E11" s="1">
        <f t="shared" si="1"/>
        <v>-6.3537176968608051</v>
      </c>
      <c r="F11" s="1">
        <f t="shared" si="1"/>
        <v>-13.454127789938742</v>
      </c>
      <c r="G11" s="1">
        <f t="shared" si="1"/>
        <v>8.5068203338788848</v>
      </c>
      <c r="H11" s="1">
        <f t="shared" si="1"/>
        <v>-2.4585722552522671</v>
      </c>
      <c r="I11" s="1">
        <f t="shared" si="1"/>
        <v>-4.866792113927576</v>
      </c>
      <c r="J11" s="1">
        <f t="shared" si="1"/>
        <v>3.1690040312404077</v>
      </c>
      <c r="K11" s="1">
        <f t="shared" si="1"/>
        <v>-3.0509873088568229</v>
      </c>
      <c r="L11" s="1">
        <f t="shared" si="1"/>
        <v>1.6003593798053162</v>
      </c>
      <c r="M11" s="1">
        <f t="shared" si="1"/>
        <v>5.1767124759159344</v>
      </c>
    </row>
    <row r="12" spans="1:14">
      <c r="A12" s="3"/>
    </row>
    <row r="13" spans="1:14" ht="28.9">
      <c r="A13" s="13" t="s">
        <v>22</v>
      </c>
    </row>
    <row r="14" spans="1:14">
      <c r="A14" s="3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3" t="s">
        <v>10</v>
      </c>
      <c r="L14" s="3" t="s">
        <v>11</v>
      </c>
      <c r="M14" s="3" t="s">
        <v>12</v>
      </c>
    </row>
    <row r="15" spans="1:14">
      <c r="A15" s="7">
        <v>2020</v>
      </c>
      <c r="B15" s="2">
        <v>90.300175999999993</v>
      </c>
      <c r="C15" s="2">
        <v>89.491336000000004</v>
      </c>
      <c r="D15" s="2">
        <v>87.727030999999997</v>
      </c>
      <c r="E15" s="2">
        <v>89.611469</v>
      </c>
      <c r="F15" s="2">
        <v>99.928663</v>
      </c>
      <c r="G15" s="2">
        <v>108.399199</v>
      </c>
      <c r="H15" s="2">
        <v>113.616164</v>
      </c>
      <c r="I15" s="2">
        <v>115.667827</v>
      </c>
      <c r="J15" s="2">
        <v>111.618836</v>
      </c>
      <c r="K15" s="2">
        <v>117.56594200000001</v>
      </c>
      <c r="L15" s="2">
        <v>106.896726</v>
      </c>
      <c r="M15" s="2">
        <v>118.612284</v>
      </c>
      <c r="N15" s="2"/>
    </row>
    <row r="16" spans="1:14">
      <c r="A16" s="7">
        <v>2019</v>
      </c>
      <c r="B16" s="2">
        <v>69.058501000000007</v>
      </c>
      <c r="C16" s="2">
        <v>66.973068999999995</v>
      </c>
      <c r="D16" s="2">
        <v>81.019760000000005</v>
      </c>
      <c r="E16" s="2">
        <v>84.189192000000006</v>
      </c>
      <c r="F16" s="2">
        <v>90.837332000000004</v>
      </c>
      <c r="G16" s="2">
        <v>91.936662999999996</v>
      </c>
      <c r="H16" s="2">
        <v>88.148647999999994</v>
      </c>
      <c r="I16" s="2">
        <v>93.99418</v>
      </c>
      <c r="J16" s="8">
        <v>92.240519000000006</v>
      </c>
      <c r="K16" s="2">
        <v>95.227225000000004</v>
      </c>
      <c r="L16" s="2">
        <v>96.536601000000005</v>
      </c>
      <c r="M16" s="2">
        <v>103.521749</v>
      </c>
    </row>
    <row r="17" spans="1:13">
      <c r="A17" s="6" t="s">
        <v>14</v>
      </c>
      <c r="B17" s="2">
        <v>30.758957539492471</v>
      </c>
      <c r="C17" s="2">
        <v>33.622868619026569</v>
      </c>
      <c r="D17" s="2">
        <v>8.2785619211905637</v>
      </c>
      <c r="E17" s="2">
        <v>6.4405856276658291</v>
      </c>
      <c r="F17" s="2">
        <v>10.008364182250528</v>
      </c>
      <c r="G17" s="2">
        <v>17.906388444836207</v>
      </c>
      <c r="H17" s="2">
        <v>28.891555999815232</v>
      </c>
      <c r="I17" s="2">
        <v>23.058498941104656</v>
      </c>
      <c r="J17" s="2">
        <v>21.008464837453911</v>
      </c>
      <c r="K17" s="2">
        <v>23.458330325177499</v>
      </c>
      <c r="L17" s="2">
        <v>10.731810414580467</v>
      </c>
      <c r="M17" s="2">
        <v>14.577163876935661</v>
      </c>
    </row>
    <row r="22" spans="1:13">
      <c r="C22" s="2"/>
    </row>
    <row r="23" spans="1:13">
      <c r="A23" s="3" t="s">
        <v>16</v>
      </c>
    </row>
    <row r="24" spans="1:13" ht="28.9">
      <c r="A24" s="9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2020</v>
      </c>
      <c r="B26" s="2">
        <v>205.78376600000001</v>
      </c>
      <c r="C26" s="2">
        <f>C3</f>
        <v>170.643798</v>
      </c>
      <c r="D26" s="2">
        <f t="shared" ref="D26" si="2">D3</f>
        <v>206.70344900000001</v>
      </c>
      <c r="E26" s="2">
        <f t="shared" ref="E26:M26" si="3">E3</f>
        <v>200.170526</v>
      </c>
      <c r="F26" s="2">
        <f t="shared" si="3"/>
        <v>179.60888600000001</v>
      </c>
      <c r="G26" s="2">
        <f t="shared" si="3"/>
        <v>207.16930199999999</v>
      </c>
      <c r="H26" s="2">
        <f t="shared" si="3"/>
        <v>197.010942</v>
      </c>
      <c r="I26" s="2">
        <f t="shared" si="3"/>
        <v>179.04097999999999</v>
      </c>
      <c r="J26" s="2">
        <f t="shared" si="3"/>
        <v>191.042914</v>
      </c>
      <c r="K26" s="2">
        <f t="shared" si="3"/>
        <v>197.23538400000001</v>
      </c>
      <c r="L26" s="2">
        <f t="shared" si="3"/>
        <v>202.237413</v>
      </c>
      <c r="M26" s="2">
        <f t="shared" si="3"/>
        <v>214.44977</v>
      </c>
    </row>
    <row r="27" spans="1:13">
      <c r="A27" s="7">
        <v>2019</v>
      </c>
      <c r="B27" s="2">
        <v>203.549519</v>
      </c>
      <c r="C27" s="2">
        <v>168.34683899999999</v>
      </c>
      <c r="D27" s="2">
        <v>183.79695899999999</v>
      </c>
      <c r="E27" s="2">
        <v>204.81982400000001</v>
      </c>
      <c r="F27" s="2">
        <v>191.880064</v>
      </c>
      <c r="G27" s="2">
        <v>173.761653</v>
      </c>
      <c r="H27" s="2">
        <v>201.120015</v>
      </c>
      <c r="I27" s="2">
        <v>173.466296</v>
      </c>
      <c r="J27" s="2">
        <v>180.84030100000001</v>
      </c>
      <c r="K27" s="2">
        <v>203.05833200000001</v>
      </c>
      <c r="L27" s="2">
        <v>183.023178</v>
      </c>
      <c r="M27" s="2">
        <v>203.539006</v>
      </c>
    </row>
    <row r="28" spans="1:13">
      <c r="A28" s="10" t="s">
        <v>20</v>
      </c>
      <c r="B28" s="5">
        <f t="shared" ref="B28:M28" si="4">((B26/B27)-1)*100</f>
        <v>1.0976429769897988</v>
      </c>
      <c r="C28" s="5">
        <f t="shared" si="4"/>
        <v>1.3644206292462657</v>
      </c>
      <c r="D28" s="5">
        <f t="shared" si="4"/>
        <v>12.462931990077175</v>
      </c>
      <c r="E28" s="5">
        <f t="shared" si="4"/>
        <v>-2.2699453154495508</v>
      </c>
      <c r="F28" s="5">
        <f t="shared" si="4"/>
        <v>-6.3952334308164493</v>
      </c>
      <c r="G28" s="5">
        <f t="shared" si="4"/>
        <v>19.226134433700402</v>
      </c>
      <c r="H28" s="5">
        <f t="shared" si="4"/>
        <v>-2.0430950146856364</v>
      </c>
      <c r="I28" s="5">
        <f t="shared" si="4"/>
        <v>3.2136986426458236</v>
      </c>
      <c r="J28" s="5">
        <f t="shared" si="4"/>
        <v>5.641780589604295</v>
      </c>
      <c r="K28" s="5">
        <f t="shared" si="4"/>
        <v>-2.867623279797249</v>
      </c>
      <c r="L28" s="5">
        <f t="shared" si="4"/>
        <v>10.498252303323019</v>
      </c>
      <c r="M28" s="5">
        <f t="shared" si="4"/>
        <v>5.3605273084609717</v>
      </c>
    </row>
    <row r="29" spans="1:1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9" t="s">
        <v>21</v>
      </c>
    </row>
    <row r="31" spans="1:13">
      <c r="A31" s="3"/>
      <c r="B31" s="3" t="s">
        <v>1</v>
      </c>
      <c r="C31" s="3" t="s">
        <v>2</v>
      </c>
      <c r="D31" s="3" t="s">
        <v>3</v>
      </c>
      <c r="E31" s="3" t="s">
        <v>4</v>
      </c>
      <c r="F31" s="3" t="s">
        <v>18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19</v>
      </c>
      <c r="L31" s="3" t="s">
        <v>11</v>
      </c>
      <c r="M31" s="3" t="s">
        <v>12</v>
      </c>
    </row>
    <row r="32" spans="1:13">
      <c r="A32" s="7">
        <v>2020</v>
      </c>
      <c r="B32" s="2">
        <f>B9</f>
        <v>1158.5923342291701</v>
      </c>
      <c r="C32" s="2">
        <f t="shared" ref="C32:E32" si="5">C9</f>
        <v>973.84511344174598</v>
      </c>
      <c r="D32" s="2">
        <f t="shared" si="5"/>
        <v>1151.5931229382099</v>
      </c>
      <c r="E32" s="2">
        <f t="shared" si="5"/>
        <v>1134.7152774776298</v>
      </c>
      <c r="F32" s="2">
        <f t="shared" ref="F32:M32" si="6">F9</f>
        <v>1002.60805222701</v>
      </c>
      <c r="G32" s="2">
        <f t="shared" si="6"/>
        <v>1121.6575084005401</v>
      </c>
      <c r="H32" s="2">
        <f t="shared" si="6"/>
        <v>1066.2287024648599</v>
      </c>
      <c r="I32" s="2">
        <f t="shared" si="6"/>
        <v>884.9718307392319</v>
      </c>
      <c r="J32" s="2">
        <f t="shared" si="6"/>
        <v>1016.70805560127</v>
      </c>
      <c r="K32" s="2">
        <f t="shared" si="6"/>
        <v>1074.73708168392</v>
      </c>
      <c r="L32" s="2">
        <f t="shared" si="6"/>
        <v>1076.1243580392102</v>
      </c>
      <c r="M32" s="2">
        <f t="shared" si="6"/>
        <v>1253.0574766040102</v>
      </c>
    </row>
    <row r="33" spans="1:13">
      <c r="A33" s="7">
        <v>2019</v>
      </c>
      <c r="B33" s="2">
        <v>1137.420648</v>
      </c>
      <c r="C33" s="2">
        <v>953.49002099999996</v>
      </c>
      <c r="D33" s="2">
        <v>1076.97596319485</v>
      </c>
      <c r="E33" s="2">
        <v>1211.703497</v>
      </c>
      <c r="F33" s="2">
        <v>1158.470099872023</v>
      </c>
      <c r="G33" s="2">
        <v>1033.720742114795</v>
      </c>
      <c r="H33" s="2">
        <v>1093.10344037103</v>
      </c>
      <c r="I33" s="2">
        <v>930.24491699999999</v>
      </c>
      <c r="J33" s="2">
        <v>985.47821135639003</v>
      </c>
      <c r="K33" s="2">
        <v>1108.5590784795099</v>
      </c>
      <c r="L33" s="2">
        <v>1059.17377124269</v>
      </c>
      <c r="M33" s="2">
        <v>1191.383004</v>
      </c>
    </row>
    <row r="34" spans="1:13">
      <c r="A34" s="10" t="s">
        <v>20</v>
      </c>
      <c r="B34" s="1">
        <f t="shared" ref="B34:M34" si="7">((B32/B33)-1)*100</f>
        <v>1.8613769906848043</v>
      </c>
      <c r="C34" s="1">
        <f t="shared" si="7"/>
        <v>2.1347986862408908</v>
      </c>
      <c r="D34" s="1">
        <f t="shared" si="7"/>
        <v>6.9283960174940207</v>
      </c>
      <c r="E34" s="1">
        <f t="shared" si="7"/>
        <v>-6.3537176968608051</v>
      </c>
      <c r="F34" s="1">
        <f t="shared" si="7"/>
        <v>-13.454127789938742</v>
      </c>
      <c r="G34" s="1">
        <f t="shared" si="7"/>
        <v>8.5068203338788848</v>
      </c>
      <c r="H34" s="1">
        <f t="shared" si="7"/>
        <v>-2.4585722552522671</v>
      </c>
      <c r="I34" s="1">
        <f t="shared" si="7"/>
        <v>-4.866792113927576</v>
      </c>
      <c r="J34" s="1">
        <f t="shared" si="7"/>
        <v>3.1690040312404077</v>
      </c>
      <c r="K34" s="1">
        <f t="shared" si="7"/>
        <v>-3.0509873088568229</v>
      </c>
      <c r="L34" s="1">
        <f t="shared" si="7"/>
        <v>1.6003593798053162</v>
      </c>
      <c r="M34" s="1">
        <f t="shared" si="7"/>
        <v>5.1767124759159344</v>
      </c>
    </row>
    <row r="35" spans="1:13">
      <c r="A35" s="3"/>
    </row>
    <row r="36" spans="1:13" ht="28.9">
      <c r="A36" s="13" t="s">
        <v>23</v>
      </c>
    </row>
    <row r="37" spans="1:13">
      <c r="A37" s="3"/>
      <c r="B37" s="3" t="s">
        <v>1</v>
      </c>
      <c r="C37" s="3" t="s">
        <v>2</v>
      </c>
      <c r="D37" s="3" t="s">
        <v>3</v>
      </c>
      <c r="E37" s="3" t="s">
        <v>4</v>
      </c>
      <c r="F37" s="3" t="s">
        <v>18</v>
      </c>
      <c r="G37" s="3" t="s">
        <v>6</v>
      </c>
      <c r="H37" s="3" t="s">
        <v>7</v>
      </c>
      <c r="I37" s="3" t="s">
        <v>8</v>
      </c>
      <c r="J37" s="3" t="s">
        <v>9</v>
      </c>
      <c r="K37" s="3" t="s">
        <v>19</v>
      </c>
      <c r="L37" s="3" t="s">
        <v>11</v>
      </c>
      <c r="M37" s="3" t="s">
        <v>12</v>
      </c>
    </row>
    <row r="38" spans="1:13">
      <c r="A38" s="7">
        <v>2020</v>
      </c>
      <c r="B38" s="2">
        <v>90.300175999999993</v>
      </c>
      <c r="C38" s="2">
        <v>89.491336000000004</v>
      </c>
      <c r="D38" s="2">
        <v>87.727030999999997</v>
      </c>
      <c r="E38" s="2">
        <v>89.611469</v>
      </c>
      <c r="F38" s="2">
        <v>99.928663</v>
      </c>
      <c r="G38" s="2">
        <v>108.399199</v>
      </c>
      <c r="H38" s="2">
        <v>113.616164</v>
      </c>
      <c r="I38" s="2">
        <v>115.667827</v>
      </c>
      <c r="J38" s="2">
        <v>111.618836</v>
      </c>
      <c r="K38" s="2">
        <v>117.56594200000001</v>
      </c>
      <c r="L38" s="2">
        <v>106.896726</v>
      </c>
      <c r="M38" s="2">
        <v>118.612284</v>
      </c>
    </row>
    <row r="39" spans="1:13">
      <c r="A39" s="7">
        <v>2019</v>
      </c>
      <c r="B39" s="2">
        <v>69.058501000000007</v>
      </c>
      <c r="C39" s="2">
        <v>66.973068999999995</v>
      </c>
      <c r="D39" s="2">
        <v>81.019760000000005</v>
      </c>
      <c r="E39" s="2">
        <v>84.189192000000006</v>
      </c>
      <c r="F39" s="2">
        <v>90.837332000000004</v>
      </c>
      <c r="G39" s="2">
        <v>91.936662999999996</v>
      </c>
      <c r="H39" s="2">
        <v>88.148647999999994</v>
      </c>
      <c r="I39" s="2">
        <v>93.99418</v>
      </c>
      <c r="J39" s="2">
        <v>92.240519000000006</v>
      </c>
      <c r="K39" s="2">
        <v>95.227225000000004</v>
      </c>
      <c r="L39" s="2">
        <v>96.536601000000005</v>
      </c>
      <c r="M39" s="2">
        <v>103.521749</v>
      </c>
    </row>
    <row r="40" spans="1:13">
      <c r="A40" s="10" t="s">
        <v>20</v>
      </c>
      <c r="B40" s="2">
        <v>30.758957539492471</v>
      </c>
      <c r="C40" s="2">
        <v>33.622868619026569</v>
      </c>
      <c r="D40" s="2">
        <v>8.2785619211905637</v>
      </c>
      <c r="E40" s="2">
        <v>6.4405856276658291</v>
      </c>
      <c r="F40" s="2">
        <v>10.008364182250528</v>
      </c>
      <c r="G40" s="2">
        <v>17.906388444836207</v>
      </c>
      <c r="H40" s="2">
        <v>28.891555999815232</v>
      </c>
      <c r="I40" s="2">
        <v>23.058498941104656</v>
      </c>
      <c r="J40" s="2">
        <v>21.008464837453911</v>
      </c>
      <c r="K40" s="2">
        <v>23.458330325177499</v>
      </c>
      <c r="L40" s="2">
        <v>10.731810414580467</v>
      </c>
      <c r="M40" s="2">
        <v>14.577163876935661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40"/>
  <sheetViews>
    <sheetView workbookViewId="0"/>
  </sheetViews>
  <sheetFormatPr defaultRowHeight="14.45"/>
  <cols>
    <col min="1" max="1" width="56.7109375" customWidth="1"/>
  </cols>
  <sheetData>
    <row r="1" spans="1:14">
      <c r="A1" s="3" t="s">
        <v>13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4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</row>
    <row r="3" spans="1:14">
      <c r="A3" s="7">
        <v>2019</v>
      </c>
      <c r="B3" s="2">
        <v>203.549519</v>
      </c>
      <c r="C3" s="2">
        <v>168.34683899999999</v>
      </c>
      <c r="D3" s="2">
        <v>183.79695899999999</v>
      </c>
      <c r="E3" s="2">
        <v>204.81982400000001</v>
      </c>
      <c r="F3" s="2">
        <v>191.880064</v>
      </c>
      <c r="G3" s="2">
        <v>173.761653</v>
      </c>
      <c r="H3" s="2">
        <v>201.120015</v>
      </c>
      <c r="I3" s="2">
        <v>173.466296</v>
      </c>
      <c r="J3" s="2">
        <v>180.84030100000001</v>
      </c>
      <c r="K3" s="2">
        <v>203.05833200000001</v>
      </c>
      <c r="L3" s="2">
        <v>183.023178</v>
      </c>
      <c r="M3" s="2">
        <v>203.539006</v>
      </c>
      <c r="N3" s="2"/>
    </row>
    <row r="4" spans="1:14">
      <c r="A4" s="7">
        <v>2018</v>
      </c>
      <c r="B4" s="2">
        <v>189.17730899999998</v>
      </c>
      <c r="C4" s="2">
        <v>161.676626</v>
      </c>
      <c r="D4" s="2">
        <v>176.757811</v>
      </c>
      <c r="E4" s="2">
        <v>187.35480999999999</v>
      </c>
      <c r="F4" s="2">
        <v>188.291708</v>
      </c>
      <c r="G4" s="2">
        <v>175.7</v>
      </c>
      <c r="H4" s="2">
        <v>183.34065799999999</v>
      </c>
      <c r="I4" s="2">
        <v>175.43557300000001</v>
      </c>
      <c r="J4" s="2">
        <v>155.58762300000001</v>
      </c>
      <c r="K4" s="2">
        <v>204</v>
      </c>
      <c r="L4" s="2">
        <v>187.490793</v>
      </c>
      <c r="M4" s="2">
        <v>172.63853900000001</v>
      </c>
    </row>
    <row r="5" spans="1:14" s="4" customFormat="1">
      <c r="A5" s="6" t="s">
        <v>14</v>
      </c>
      <c r="B5" s="5">
        <f t="shared" ref="B5:M5" si="0">((B3/B4)-1)*100</f>
        <v>7.5972166408181829</v>
      </c>
      <c r="C5" s="5">
        <f t="shared" si="0"/>
        <v>4.1256507913518536</v>
      </c>
      <c r="D5" s="5">
        <f t="shared" si="0"/>
        <v>3.9823688470547847</v>
      </c>
      <c r="E5" s="5">
        <f t="shared" si="0"/>
        <v>9.3218925097252825</v>
      </c>
      <c r="F5" s="5">
        <f t="shared" si="0"/>
        <v>1.9057429762122213</v>
      </c>
      <c r="G5" s="5">
        <f t="shared" si="0"/>
        <v>-1.1032140011382974</v>
      </c>
      <c r="H5" s="5">
        <f t="shared" si="0"/>
        <v>9.6974436515876441</v>
      </c>
      <c r="I5" s="5">
        <f t="shared" si="0"/>
        <v>-1.122507235177439</v>
      </c>
      <c r="J5" s="5">
        <f t="shared" si="0"/>
        <v>16.2305185419537</v>
      </c>
      <c r="K5" s="5">
        <f t="shared" si="0"/>
        <v>-0.46160196078430804</v>
      </c>
      <c r="L5" s="5">
        <f t="shared" si="0"/>
        <v>-2.3828450072212348</v>
      </c>
      <c r="M5" s="5">
        <f t="shared" si="0"/>
        <v>17.898939123899794</v>
      </c>
    </row>
    <row r="6" spans="1:14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4">
      <c r="A7" s="3" t="s">
        <v>15</v>
      </c>
    </row>
    <row r="8" spans="1:14">
      <c r="A8" s="3"/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3" t="s">
        <v>12</v>
      </c>
    </row>
    <row r="9" spans="1:14">
      <c r="A9" s="7">
        <v>2019</v>
      </c>
      <c r="B9" s="2">
        <v>1137.420648</v>
      </c>
      <c r="C9" s="2">
        <v>953.49002099999996</v>
      </c>
      <c r="D9" s="2">
        <v>1076.97596319485</v>
      </c>
      <c r="E9" s="2">
        <v>1211.703497</v>
      </c>
      <c r="F9" s="2">
        <v>1158.470099872023</v>
      </c>
      <c r="G9" s="2">
        <v>1033.720742114795</v>
      </c>
      <c r="H9" s="2">
        <v>1093.10344037103</v>
      </c>
      <c r="I9" s="2">
        <v>930.24491699999999</v>
      </c>
      <c r="J9" s="2">
        <v>985.47821135639003</v>
      </c>
      <c r="K9" s="2">
        <v>1108.5590784795099</v>
      </c>
      <c r="L9" s="2">
        <v>1059.17377124269</v>
      </c>
      <c r="M9" s="2">
        <v>1191.383004</v>
      </c>
      <c r="N9" s="2"/>
    </row>
    <row r="10" spans="1:14">
      <c r="A10" s="7">
        <v>2018</v>
      </c>
      <c r="B10" s="2">
        <v>1060.3468626686999</v>
      </c>
      <c r="C10" s="2">
        <v>890.92980921635001</v>
      </c>
      <c r="D10" s="2">
        <v>1075.1429760000001</v>
      </c>
      <c r="E10" s="2">
        <v>1103.1097159999999</v>
      </c>
      <c r="F10" s="2">
        <v>1107.6042618798992</v>
      </c>
      <c r="G10" s="2">
        <v>1043</v>
      </c>
      <c r="H10" s="2">
        <v>1025.811494</v>
      </c>
      <c r="I10" s="2">
        <v>905.51598799999999</v>
      </c>
      <c r="J10" s="2">
        <v>882.17021399999999</v>
      </c>
      <c r="K10" s="2">
        <v>1090.6805859999999</v>
      </c>
      <c r="L10" s="2">
        <v>1074.7566899999999</v>
      </c>
      <c r="M10" s="2">
        <v>1062.780794</v>
      </c>
    </row>
    <row r="11" spans="1:14">
      <c r="A11" s="6" t="s">
        <v>14</v>
      </c>
      <c r="B11" s="1">
        <f t="shared" ref="B11:M11" si="1">((B9/B10)-1)*100</f>
        <v>7.2687332838727414</v>
      </c>
      <c r="C11" s="1">
        <f t="shared" si="1"/>
        <v>7.0219012919409574</v>
      </c>
      <c r="D11" s="1">
        <f t="shared" si="1"/>
        <v>0.17048776169932278</v>
      </c>
      <c r="E11" s="1">
        <f t="shared" si="1"/>
        <v>9.8443318397895432</v>
      </c>
      <c r="F11" s="1">
        <f t="shared" si="1"/>
        <v>4.5924198509123437</v>
      </c>
      <c r="G11" s="1">
        <f t="shared" si="1"/>
        <v>-0.88966997940603809</v>
      </c>
      <c r="H11" s="1">
        <f t="shared" si="1"/>
        <v>6.5598744764142847</v>
      </c>
      <c r="I11" s="1">
        <f t="shared" si="1"/>
        <v>2.7309213009721001</v>
      </c>
      <c r="J11" s="1">
        <f t="shared" si="1"/>
        <v>11.710664871347621</v>
      </c>
      <c r="K11" s="1">
        <f t="shared" si="1"/>
        <v>1.6392051631796356</v>
      </c>
      <c r="L11" s="1">
        <f t="shared" si="1"/>
        <v>-1.4499020012901598</v>
      </c>
      <c r="M11" s="1">
        <f t="shared" si="1"/>
        <v>12.100539521040687</v>
      </c>
    </row>
    <row r="12" spans="1:14">
      <c r="A12" s="3"/>
    </row>
    <row r="13" spans="1:14" ht="28.9">
      <c r="A13" s="13" t="s">
        <v>22</v>
      </c>
    </row>
    <row r="14" spans="1:14">
      <c r="A14" s="3"/>
      <c r="B14" s="3" t="s">
        <v>1</v>
      </c>
      <c r="C14" s="3" t="s">
        <v>2</v>
      </c>
      <c r="D14" s="3" t="s">
        <v>3</v>
      </c>
      <c r="E14" s="3" t="s">
        <v>4</v>
      </c>
      <c r="F14" s="3" t="s">
        <v>5</v>
      </c>
      <c r="G14" s="3" t="s">
        <v>6</v>
      </c>
      <c r="H14" s="3" t="s">
        <v>7</v>
      </c>
      <c r="I14" s="3" t="s">
        <v>8</v>
      </c>
      <c r="J14" s="3" t="s">
        <v>9</v>
      </c>
      <c r="K14" s="3" t="s">
        <v>10</v>
      </c>
      <c r="L14" s="3" t="s">
        <v>11</v>
      </c>
      <c r="M14" s="3" t="s">
        <v>12</v>
      </c>
    </row>
    <row r="15" spans="1:14">
      <c r="A15" s="7">
        <v>2019</v>
      </c>
      <c r="B15" s="2">
        <v>69.058501000000007</v>
      </c>
      <c r="C15" s="2">
        <v>66.973068999999995</v>
      </c>
      <c r="D15" s="2">
        <v>81.019760000000005</v>
      </c>
      <c r="E15" s="2">
        <v>84.189192000000006</v>
      </c>
      <c r="F15" s="2">
        <v>90.837332000000004</v>
      </c>
      <c r="G15" s="2">
        <v>91.936662999999996</v>
      </c>
      <c r="H15" s="2">
        <v>88.148647999999994</v>
      </c>
      <c r="I15" s="2">
        <v>93.99418</v>
      </c>
      <c r="J15" s="2">
        <v>92.240519000000006</v>
      </c>
      <c r="K15" s="2">
        <v>95.227225000000004</v>
      </c>
      <c r="L15" s="2">
        <v>96.536601000000005</v>
      </c>
      <c r="M15" s="2">
        <v>103.521749</v>
      </c>
      <c r="N15" s="2"/>
    </row>
    <row r="16" spans="1:14">
      <c r="A16" s="7">
        <v>2018</v>
      </c>
      <c r="B16" s="2">
        <v>49.388323999999997</v>
      </c>
      <c r="C16" s="2">
        <v>48.876111000000002</v>
      </c>
      <c r="D16" s="2">
        <v>59.518920999999999</v>
      </c>
      <c r="E16" s="2">
        <v>62.770755999999999</v>
      </c>
      <c r="F16" s="2">
        <v>70.621470000000002</v>
      </c>
      <c r="G16" s="2">
        <v>71.089056999999997</v>
      </c>
      <c r="H16" s="2">
        <v>66.948530000000005</v>
      </c>
      <c r="I16" s="2">
        <v>68.968711999999996</v>
      </c>
      <c r="J16" s="8">
        <v>69.663894999999997</v>
      </c>
      <c r="K16" s="2">
        <v>72.151515000000003</v>
      </c>
      <c r="L16" s="2">
        <v>71.453768999999994</v>
      </c>
      <c r="M16" s="2">
        <v>79.438332000000003</v>
      </c>
    </row>
    <row r="17" spans="1:13">
      <c r="A17" s="6" t="s">
        <v>14</v>
      </c>
      <c r="B17" s="2">
        <v>39.827585564555726</v>
      </c>
      <c r="C17" s="2">
        <v>37.026182381818387</v>
      </c>
      <c r="D17" s="2">
        <v>36.124376313878415</v>
      </c>
      <c r="E17" s="2">
        <v>34.121679209981167</v>
      </c>
      <c r="F17" s="2">
        <v>28.625660156889964</v>
      </c>
      <c r="G17" s="2">
        <v>29.326040996717673</v>
      </c>
      <c r="H17" s="2">
        <v>31.666293494420252</v>
      </c>
      <c r="I17" s="2">
        <v>36.285247722184536</v>
      </c>
      <c r="J17" s="2">
        <v>32.407926659857324</v>
      </c>
      <c r="K17" s="2">
        <v>31.982294481273186</v>
      </c>
      <c r="L17" s="2">
        <v>35.103581449986223</v>
      </c>
      <c r="M17" s="2">
        <v>30.31712322459137</v>
      </c>
    </row>
    <row r="22" spans="1:13">
      <c r="C22" s="2"/>
    </row>
    <row r="23" spans="1:13">
      <c r="A23" s="3" t="s">
        <v>16</v>
      </c>
    </row>
    <row r="24" spans="1:13" ht="28.9">
      <c r="A24" s="9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B25" s="3" t="s">
        <v>1</v>
      </c>
      <c r="C25" s="3" t="s">
        <v>2</v>
      </c>
      <c r="D25" s="3" t="s">
        <v>3</v>
      </c>
      <c r="E25" s="3" t="s">
        <v>4</v>
      </c>
      <c r="F25" s="3" t="s">
        <v>18</v>
      </c>
      <c r="G25" s="3" t="s">
        <v>6</v>
      </c>
      <c r="H25" s="3" t="s">
        <v>7</v>
      </c>
      <c r="I25" s="3" t="s">
        <v>8</v>
      </c>
      <c r="J25" s="3" t="s">
        <v>9</v>
      </c>
      <c r="K25" s="3" t="s">
        <v>19</v>
      </c>
      <c r="L25" s="3" t="s">
        <v>11</v>
      </c>
      <c r="M25" s="3" t="s">
        <v>12</v>
      </c>
    </row>
    <row r="26" spans="1:13">
      <c r="A26" s="7">
        <v>2019</v>
      </c>
      <c r="B26" s="2">
        <v>203.549519</v>
      </c>
      <c r="C26" s="2">
        <v>168.34683899999999</v>
      </c>
      <c r="D26" s="2">
        <v>183.79695899999999</v>
      </c>
      <c r="E26" s="2">
        <v>204.81982400000001</v>
      </c>
      <c r="F26" s="2">
        <v>191.880064</v>
      </c>
      <c r="G26" s="2">
        <v>173.761653</v>
      </c>
      <c r="H26" s="2">
        <v>201.120015</v>
      </c>
      <c r="I26" s="2">
        <v>173.466296</v>
      </c>
      <c r="J26" s="2">
        <v>180.84030100000001</v>
      </c>
      <c r="K26" s="2">
        <v>203.05833200000001</v>
      </c>
      <c r="L26" s="2">
        <v>183.023178</v>
      </c>
      <c r="M26" s="2">
        <v>203.539006</v>
      </c>
    </row>
    <row r="27" spans="1:13">
      <c r="A27" s="7">
        <v>2018</v>
      </c>
      <c r="B27" s="2">
        <v>189.17730899999998</v>
      </c>
      <c r="C27" s="2">
        <v>161.676626</v>
      </c>
      <c r="D27" s="2">
        <v>176.757811</v>
      </c>
      <c r="E27" s="2">
        <v>187.35480999999999</v>
      </c>
      <c r="F27" s="2">
        <v>188.291708</v>
      </c>
      <c r="G27" s="2">
        <v>175.7</v>
      </c>
      <c r="H27" s="2">
        <v>183.34065799999999</v>
      </c>
      <c r="I27" s="2">
        <v>175.43557300000001</v>
      </c>
      <c r="J27" s="2">
        <v>155.58762300000001</v>
      </c>
      <c r="K27" s="2">
        <v>204</v>
      </c>
      <c r="L27" s="2">
        <v>187.490793</v>
      </c>
      <c r="M27" s="2">
        <v>172.63853900000001</v>
      </c>
    </row>
    <row r="28" spans="1:13">
      <c r="A28" s="10" t="s">
        <v>20</v>
      </c>
      <c r="B28" s="5">
        <f t="shared" ref="B28:M28" si="2">((B26/B27)-1)*100</f>
        <v>7.5972166408181829</v>
      </c>
      <c r="C28" s="5">
        <f t="shared" si="2"/>
        <v>4.1256507913518536</v>
      </c>
      <c r="D28" s="5">
        <f t="shared" si="2"/>
        <v>3.9823688470547847</v>
      </c>
      <c r="E28" s="5">
        <f t="shared" si="2"/>
        <v>9.3218925097252825</v>
      </c>
      <c r="F28" s="5">
        <f t="shared" si="2"/>
        <v>1.9057429762122213</v>
      </c>
      <c r="G28" s="5">
        <f t="shared" si="2"/>
        <v>-1.1032140011382974</v>
      </c>
      <c r="H28" s="5">
        <f t="shared" si="2"/>
        <v>9.6974436515876441</v>
      </c>
      <c r="I28" s="5">
        <f t="shared" si="2"/>
        <v>-1.122507235177439</v>
      </c>
      <c r="J28" s="5">
        <f t="shared" si="2"/>
        <v>16.2305185419537</v>
      </c>
      <c r="K28" s="5">
        <f t="shared" si="2"/>
        <v>-0.46160196078430804</v>
      </c>
      <c r="L28" s="5">
        <f t="shared" si="2"/>
        <v>-2.3828450072212348</v>
      </c>
      <c r="M28" s="5">
        <f t="shared" si="2"/>
        <v>17.898939123899794</v>
      </c>
    </row>
    <row r="29" spans="1:13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9" t="s">
        <v>21</v>
      </c>
    </row>
    <row r="31" spans="1:13">
      <c r="A31" s="3"/>
      <c r="B31" s="3" t="s">
        <v>1</v>
      </c>
      <c r="C31" s="3" t="s">
        <v>2</v>
      </c>
      <c r="D31" s="3" t="s">
        <v>3</v>
      </c>
      <c r="E31" s="3" t="s">
        <v>4</v>
      </c>
      <c r="F31" s="3" t="s">
        <v>18</v>
      </c>
      <c r="G31" s="3" t="s">
        <v>6</v>
      </c>
      <c r="H31" s="3" t="s">
        <v>7</v>
      </c>
      <c r="I31" s="3" t="s">
        <v>8</v>
      </c>
      <c r="J31" s="3" t="s">
        <v>9</v>
      </c>
      <c r="K31" s="3" t="s">
        <v>19</v>
      </c>
      <c r="L31" s="3" t="s">
        <v>11</v>
      </c>
      <c r="M31" s="3" t="s">
        <v>12</v>
      </c>
    </row>
    <row r="32" spans="1:13">
      <c r="A32" s="7">
        <v>2019</v>
      </c>
      <c r="B32" s="2">
        <v>1137.420648</v>
      </c>
      <c r="C32" s="2">
        <v>953.49002099999996</v>
      </c>
      <c r="D32" s="2">
        <v>1076.97596319485</v>
      </c>
      <c r="E32" s="2">
        <v>1211.703497</v>
      </c>
      <c r="F32" s="2">
        <v>1158.470099872023</v>
      </c>
      <c r="G32" s="2">
        <v>1033.720742114795</v>
      </c>
      <c r="H32" s="2">
        <v>1093.10344037103</v>
      </c>
      <c r="I32" s="2">
        <v>930.24491699999999</v>
      </c>
      <c r="J32" s="2">
        <v>985.47821135639003</v>
      </c>
      <c r="K32" s="2">
        <v>1108.5590784795099</v>
      </c>
      <c r="L32" s="2">
        <v>1059.17377124269</v>
      </c>
      <c r="M32" s="2">
        <v>1191.383004</v>
      </c>
    </row>
    <row r="33" spans="1:13">
      <c r="A33" s="7">
        <v>2018</v>
      </c>
      <c r="B33" s="2">
        <v>1060.3468626686999</v>
      </c>
      <c r="C33" s="2">
        <v>890.92980921635001</v>
      </c>
      <c r="D33" s="2">
        <v>1075.1429760000001</v>
      </c>
      <c r="E33" s="2">
        <v>1103.1097159999999</v>
      </c>
      <c r="F33" s="2">
        <v>1107.6042618798992</v>
      </c>
      <c r="G33" s="2">
        <v>1043</v>
      </c>
      <c r="H33" s="2">
        <v>1025.811494</v>
      </c>
      <c r="I33" s="2">
        <v>905.51598799999999</v>
      </c>
      <c r="J33" s="2">
        <v>882.17021399999999</v>
      </c>
      <c r="K33" s="2">
        <v>1090.6805859999999</v>
      </c>
      <c r="L33" s="2">
        <v>1074.7566899999999</v>
      </c>
      <c r="M33" s="2">
        <v>1062.780794</v>
      </c>
    </row>
    <row r="34" spans="1:13">
      <c r="A34" s="10" t="s">
        <v>20</v>
      </c>
      <c r="B34" s="1">
        <f t="shared" ref="B34:M34" si="3">((B32/B33)-1)*100</f>
        <v>7.2687332838727414</v>
      </c>
      <c r="C34" s="1">
        <f t="shared" si="3"/>
        <v>7.0219012919409574</v>
      </c>
      <c r="D34" s="1">
        <f t="shared" si="3"/>
        <v>0.17048776169932278</v>
      </c>
      <c r="E34" s="1">
        <f t="shared" si="3"/>
        <v>9.8443318397895432</v>
      </c>
      <c r="F34" s="1">
        <f t="shared" si="3"/>
        <v>4.5924198509123437</v>
      </c>
      <c r="G34" s="1">
        <f t="shared" si="3"/>
        <v>-0.88966997940603809</v>
      </c>
      <c r="H34" s="1">
        <f t="shared" si="3"/>
        <v>6.5598744764142847</v>
      </c>
      <c r="I34" s="1">
        <f t="shared" si="3"/>
        <v>2.7309213009721001</v>
      </c>
      <c r="J34" s="1">
        <f t="shared" si="3"/>
        <v>11.710664871347621</v>
      </c>
      <c r="K34" s="1">
        <f t="shared" si="3"/>
        <v>1.6392051631796356</v>
      </c>
      <c r="L34" s="1">
        <f t="shared" si="3"/>
        <v>-1.4499020012901598</v>
      </c>
      <c r="M34" s="1">
        <f t="shared" si="3"/>
        <v>12.100539521040687</v>
      </c>
    </row>
    <row r="35" spans="1:13">
      <c r="A35" s="3"/>
    </row>
    <row r="36" spans="1:13" ht="28.9">
      <c r="A36" s="13" t="s">
        <v>23</v>
      </c>
    </row>
    <row r="37" spans="1:13">
      <c r="A37" s="3"/>
      <c r="B37" s="3" t="s">
        <v>1</v>
      </c>
      <c r="C37" s="3" t="s">
        <v>2</v>
      </c>
      <c r="D37" s="3" t="s">
        <v>3</v>
      </c>
      <c r="E37" s="3" t="s">
        <v>4</v>
      </c>
      <c r="F37" s="3" t="s">
        <v>18</v>
      </c>
      <c r="G37" s="3" t="s">
        <v>6</v>
      </c>
      <c r="H37" s="3" t="s">
        <v>7</v>
      </c>
      <c r="I37" s="3" t="s">
        <v>8</v>
      </c>
      <c r="J37" s="3" t="s">
        <v>9</v>
      </c>
      <c r="K37" s="3" t="s">
        <v>19</v>
      </c>
      <c r="L37" s="3" t="s">
        <v>11</v>
      </c>
      <c r="M37" s="3" t="s">
        <v>12</v>
      </c>
    </row>
    <row r="38" spans="1:13">
      <c r="A38" s="7">
        <v>2019</v>
      </c>
      <c r="B38" s="2">
        <v>69.058501000000007</v>
      </c>
      <c r="C38" s="2">
        <v>66.973068999999995</v>
      </c>
      <c r="D38" s="2">
        <v>81.019760000000005</v>
      </c>
      <c r="E38" s="2">
        <v>84.189192000000006</v>
      </c>
      <c r="F38" s="2">
        <v>90.837332000000004</v>
      </c>
      <c r="G38" s="2">
        <v>91.936662999999996</v>
      </c>
      <c r="H38" s="2">
        <v>88.148647999999994</v>
      </c>
      <c r="I38" s="2">
        <v>93.99418</v>
      </c>
      <c r="J38" s="2">
        <v>92.240519000000006</v>
      </c>
      <c r="K38" s="2">
        <v>95.227225000000004</v>
      </c>
      <c r="L38" s="2">
        <v>96.536601000000005</v>
      </c>
      <c r="M38" s="2">
        <v>103.521749</v>
      </c>
    </row>
    <row r="39" spans="1:13">
      <c r="A39" s="7">
        <v>2018</v>
      </c>
      <c r="B39" s="2">
        <v>49.388323999999997</v>
      </c>
      <c r="C39" s="2">
        <v>48.876111000000002</v>
      </c>
      <c r="D39" s="2">
        <v>59.518920999999999</v>
      </c>
      <c r="E39" s="2">
        <v>62.770755999999999</v>
      </c>
      <c r="F39" s="2">
        <v>70.621470000000002</v>
      </c>
      <c r="G39" s="2">
        <v>71.089056999999997</v>
      </c>
      <c r="H39" s="2">
        <v>66.948530000000005</v>
      </c>
      <c r="I39" s="2">
        <v>68.968711999999996</v>
      </c>
      <c r="J39" s="2">
        <v>69.663894999999997</v>
      </c>
      <c r="K39" s="2">
        <v>72.151515000000003</v>
      </c>
      <c r="L39" s="2">
        <v>71.453768999999994</v>
      </c>
      <c r="M39" s="2">
        <v>79.438332000000003</v>
      </c>
    </row>
    <row r="40" spans="1:13">
      <c r="A40" s="10" t="s">
        <v>20</v>
      </c>
      <c r="B40" s="2">
        <v>39.827585564555726</v>
      </c>
      <c r="C40" s="2">
        <v>37.026182381818387</v>
      </c>
      <c r="D40" s="2">
        <v>36.124376313878415</v>
      </c>
      <c r="E40" s="2">
        <v>34.121679209981167</v>
      </c>
      <c r="F40" s="2">
        <v>28.625660156889964</v>
      </c>
      <c r="G40" s="2">
        <v>29.326040996717673</v>
      </c>
      <c r="H40" s="2">
        <v>31.666293494420252</v>
      </c>
      <c r="I40" s="2">
        <v>36.285247722184536</v>
      </c>
      <c r="J40" s="2">
        <v>32.407926659857324</v>
      </c>
      <c r="K40" s="2">
        <v>31.982294481273186</v>
      </c>
      <c r="L40" s="2">
        <v>35.103581449986223</v>
      </c>
      <c r="M40" s="2">
        <v>30.31712322459137</v>
      </c>
    </row>
  </sheetData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028DB72D74CE4BA43832FC51BE2360" ma:contentTypeVersion="11" ma:contentTypeDescription="Create a new document." ma:contentTypeScope="" ma:versionID="27fcdfbe6c9823390e9586711adae1ff">
  <xsd:schema xmlns:xsd="http://www.w3.org/2001/XMLSchema" xmlns:xs="http://www.w3.org/2001/XMLSchema" xmlns:p="http://schemas.microsoft.com/office/2006/metadata/properties" xmlns:ns2="77740b42-7fcc-453c-b3fb-9bbc59c7b327" xmlns:ns3="9b11ad3c-36bb-4c77-b44f-85b63d702e1f" targetNamespace="http://schemas.microsoft.com/office/2006/metadata/properties" ma:root="true" ma:fieldsID="0446c5e3332c617ddfffeab37e966b15" ns2:_="" ns3:_="">
    <xsd:import namespace="77740b42-7fcc-453c-b3fb-9bbc59c7b327"/>
    <xsd:import namespace="9b11ad3c-36bb-4c77-b44f-85b63d702e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40b42-7fcc-453c-b3fb-9bbc59c7b3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f3c77df-db1a-460c-8cc1-c74923f008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11ad3c-36bb-4c77-b44f-85b63d702e1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c5a516-0dc1-4b80-beef-35d548c3c806}" ma:internalName="TaxCatchAll" ma:showField="CatchAllData" ma:web="9b11ad3c-36bb-4c77-b44f-85b63d702e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b11ad3c-36bb-4c77-b44f-85b63d702e1f" xsi:nil="true"/>
    <lcf76f155ced4ddcb4097134ff3c332f xmlns="77740b42-7fcc-453c-b3fb-9bbc59c7b32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649B0B5-9AAC-4B8A-959F-35913338FA08}"/>
</file>

<file path=customXml/itemProps2.xml><?xml version="1.0" encoding="utf-8"?>
<ds:datastoreItem xmlns:ds="http://schemas.openxmlformats.org/officeDocument/2006/customXml" ds:itemID="{AF447D26-B0EC-4A34-ACC9-711766B57359}"/>
</file>

<file path=customXml/itemProps3.xml><?xml version="1.0" encoding="utf-8"?>
<ds:datastoreItem xmlns:ds="http://schemas.openxmlformats.org/officeDocument/2006/customXml" ds:itemID="{30D0E99F-051A-424C-83FD-934EF5F4B8DB}"/>
</file>

<file path=docMetadata/LabelInfo.xml><?xml version="1.0" encoding="utf-8"?>
<clbl:labelList xmlns:clbl="http://schemas.microsoft.com/office/2020/mipLabelMetadata">
  <clbl:label id="{7023e35d-018a-411a-a412-47a6097b5165}" enabled="1" method="Privileged" siteId="{8801ed32-c48e-4110-b53c-a2d009737064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Rodny Jonas</dc:creator>
  <cp:keywords/>
  <dc:description/>
  <cp:lastModifiedBy>Maja Cronstedt</cp:lastModifiedBy>
  <cp:revision/>
  <dcterms:created xsi:type="dcterms:W3CDTF">2008-11-06T20:09:30Z</dcterms:created>
  <dcterms:modified xsi:type="dcterms:W3CDTF">2026-03-16T08:52:12Z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0x0101001A028DB72D74CE4BA43832FC51BE2360</vt:lpwstr>
  </property>
  <property fmtid="{D5CDD505-2E9C-101B-9397-08002B2CF9AE}" pid="3" name="_dlc_DocIdItemGuid">
    <vt:lpwstr>dc3869f5-cb31-416f-8440-2553a7af8c30</vt:lpwstr>
  </property>
  <property fmtid="{D5CDD505-2E9C-101B-9397-08002B2CF9AE}" pid="4" name="Securityclass">
    <vt:lpwstr>14;#Öppen|7f533a14-1a75-4322-a44e-80b50f07fd1a</vt:lpwstr>
  </property>
  <property fmtid="{D5CDD505-2E9C-101B-9397-08002B2CF9AE}" pid="5" name="BG_Erbjudande">
    <vt:lpwstr/>
  </property>
  <property fmtid="{D5CDD505-2E9C-101B-9397-08002B2CF9AE}" pid="6" name="GlobalDokumenttyp">
    <vt:lpwstr>20;#Kommunikationsmaterial|ff3983ef-c349-41c3-bfad-1025d25e64bf</vt:lpwstr>
  </property>
  <property fmtid="{D5CDD505-2E9C-101B-9397-08002B2CF9AE}" pid="7" name="MediaServiceImageTags">
    <vt:lpwstr/>
  </property>
</Properties>
</file>